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35" windowWidth="19815" windowHeight="9480"/>
  </bookViews>
  <sheets>
    <sheet name="Preprocessed Data" sheetId="26" r:id="rId1"/>
    <sheet name="Group1" sheetId="2" r:id="rId2"/>
    <sheet name="Group2" sheetId="10" r:id="rId3"/>
    <sheet name="Group3" sheetId="12" r:id="rId4"/>
    <sheet name="Group4" sheetId="13" r:id="rId5"/>
    <sheet name="Group6" sheetId="14" r:id="rId6"/>
    <sheet name="Group7" sheetId="15" r:id="rId7"/>
    <sheet name="Group8" sheetId="16" r:id="rId8"/>
    <sheet name="Group13" sheetId="18" r:id="rId9"/>
    <sheet name="Group14" sheetId="19" r:id="rId10"/>
    <sheet name="Group15" sheetId="20" r:id="rId11"/>
    <sheet name="Group16" sheetId="21" r:id="rId12"/>
    <sheet name="Group17" sheetId="22" r:id="rId13"/>
    <sheet name="Group18" sheetId="23" r:id="rId14"/>
    <sheet name="Group19" sheetId="24" r:id="rId15"/>
    <sheet name="Group1A" sheetId="27" r:id="rId16"/>
    <sheet name="Group21" sheetId="30" r:id="rId17"/>
    <sheet name="Group22" sheetId="25" r:id="rId18"/>
    <sheet name="Group23" sheetId="28" r:id="rId19"/>
    <sheet name="Group24" sheetId="31" r:id="rId20"/>
    <sheet name="Group25" sheetId="32" r:id="rId21"/>
    <sheet name="Group26" sheetId="33" r:id="rId22"/>
    <sheet name="Group27" sheetId="34" r:id="rId23"/>
    <sheet name="Group28" sheetId="35" r:id="rId24"/>
    <sheet name="Group29" sheetId="29" r:id="rId25"/>
    <sheet name="Group31" sheetId="42" r:id="rId26"/>
    <sheet name="Group32" sheetId="43" r:id="rId27"/>
    <sheet name="Group34" sheetId="44" r:id="rId28"/>
    <sheet name="Group35" sheetId="45" r:id="rId29"/>
    <sheet name="Group36" sheetId="46" r:id="rId30"/>
    <sheet name="Group37" sheetId="47" r:id="rId31"/>
    <sheet name="Group38" sheetId="48" r:id="rId32"/>
    <sheet name="Group39" sheetId="49" r:id="rId33"/>
    <sheet name="Group3A" sheetId="50" r:id="rId34"/>
  </sheets>
  <definedNames>
    <definedName name="_xlnm._FilterDatabase" localSheetId="0" hidden="1">'Preprocessed Data'!$A$4:$O$43</definedName>
  </definedNames>
  <calcPr calcId="145621"/>
</workbook>
</file>

<file path=xl/calcChain.xml><?xml version="1.0" encoding="utf-8"?>
<calcChain xmlns="http://schemas.openxmlformats.org/spreadsheetml/2006/main">
  <c r="F111" i="50" l="1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57" i="50"/>
  <c r="F56" i="50"/>
  <c r="F55" i="50"/>
  <c r="F54" i="50"/>
  <c r="F53" i="50"/>
  <c r="F52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" i="50"/>
  <c r="F4" i="50"/>
  <c r="F111" i="49"/>
  <c r="F110" i="49"/>
  <c r="F109" i="49"/>
  <c r="F108" i="49"/>
  <c r="F107" i="49"/>
  <c r="F106" i="49"/>
  <c r="F105" i="49"/>
  <c r="F104" i="49"/>
  <c r="F103" i="49"/>
  <c r="F102" i="49"/>
  <c r="F101" i="49"/>
  <c r="F100" i="49"/>
  <c r="F99" i="49"/>
  <c r="F98" i="49"/>
  <c r="F97" i="49"/>
  <c r="F96" i="49"/>
  <c r="F95" i="49"/>
  <c r="F94" i="49"/>
  <c r="F93" i="49"/>
  <c r="F92" i="49"/>
  <c r="F91" i="49"/>
  <c r="F90" i="49"/>
  <c r="F89" i="49"/>
  <c r="F88" i="49"/>
  <c r="F87" i="49"/>
  <c r="F86" i="49"/>
  <c r="F85" i="49"/>
  <c r="F84" i="49"/>
  <c r="F83" i="49"/>
  <c r="F82" i="49"/>
  <c r="F81" i="49"/>
  <c r="F80" i="49"/>
  <c r="F79" i="49"/>
  <c r="F78" i="49"/>
  <c r="F77" i="49"/>
  <c r="F76" i="49"/>
  <c r="F75" i="49"/>
  <c r="F74" i="49"/>
  <c r="F73" i="49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F111" i="48"/>
  <c r="F110" i="48"/>
  <c r="F109" i="48"/>
  <c r="F108" i="48"/>
  <c r="F107" i="48"/>
  <c r="F106" i="48"/>
  <c r="F105" i="48"/>
  <c r="F104" i="48"/>
  <c r="F103" i="48"/>
  <c r="F102" i="48"/>
  <c r="F101" i="48"/>
  <c r="F100" i="48"/>
  <c r="F99" i="48"/>
  <c r="F98" i="48"/>
  <c r="F97" i="48"/>
  <c r="F96" i="48"/>
  <c r="F95" i="48"/>
  <c r="F94" i="48"/>
  <c r="F93" i="48"/>
  <c r="F92" i="48"/>
  <c r="F91" i="48"/>
  <c r="F90" i="48"/>
  <c r="F89" i="48"/>
  <c r="F88" i="48"/>
  <c r="F87" i="48"/>
  <c r="F86" i="48"/>
  <c r="F85" i="48"/>
  <c r="F84" i="48"/>
  <c r="F83" i="48"/>
  <c r="F82" i="48"/>
  <c r="F81" i="48"/>
  <c r="F80" i="48"/>
  <c r="F79" i="48"/>
  <c r="F78" i="48"/>
  <c r="F77" i="48"/>
  <c r="F76" i="48"/>
  <c r="F75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5" i="48"/>
  <c r="F4" i="48"/>
  <c r="F111" i="47"/>
  <c r="F110" i="47"/>
  <c r="F109" i="47"/>
  <c r="F108" i="47"/>
  <c r="F107" i="47"/>
  <c r="F106" i="47"/>
  <c r="F105" i="47"/>
  <c r="F104" i="47"/>
  <c r="F103" i="47"/>
  <c r="F102" i="47"/>
  <c r="F101" i="47"/>
  <c r="F100" i="47"/>
  <c r="F99" i="47"/>
  <c r="F98" i="47"/>
  <c r="F97" i="47"/>
  <c r="F96" i="47"/>
  <c r="F95" i="47"/>
  <c r="F94" i="47"/>
  <c r="F93" i="47"/>
  <c r="F92" i="47"/>
  <c r="F91" i="47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" i="47"/>
  <c r="F4" i="47"/>
  <c r="F111" i="46"/>
  <c r="F110" i="46"/>
  <c r="F109" i="46"/>
  <c r="F108" i="46"/>
  <c r="F107" i="46"/>
  <c r="F106" i="46"/>
  <c r="F105" i="46"/>
  <c r="F104" i="46"/>
  <c r="F103" i="46"/>
  <c r="F102" i="46"/>
  <c r="F101" i="46"/>
  <c r="F100" i="46"/>
  <c r="F99" i="46"/>
  <c r="F98" i="46"/>
  <c r="F97" i="46"/>
  <c r="F96" i="46"/>
  <c r="F95" i="46"/>
  <c r="F94" i="46"/>
  <c r="F93" i="46"/>
  <c r="F92" i="46"/>
  <c r="F91" i="46"/>
  <c r="F90" i="46"/>
  <c r="F89" i="46"/>
  <c r="F88" i="46"/>
  <c r="F87" i="46"/>
  <c r="F86" i="46"/>
  <c r="F85" i="46"/>
  <c r="F84" i="46"/>
  <c r="F83" i="46"/>
  <c r="F82" i="46"/>
  <c r="F81" i="46"/>
  <c r="F80" i="46"/>
  <c r="F79" i="46"/>
  <c r="F78" i="46"/>
  <c r="F77" i="46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" i="46"/>
  <c r="F4" i="46"/>
  <c r="F111" i="45"/>
  <c r="F110" i="45"/>
  <c r="F109" i="45"/>
  <c r="F108" i="45"/>
  <c r="F107" i="45"/>
  <c r="F106" i="45"/>
  <c r="F105" i="45"/>
  <c r="F104" i="45"/>
  <c r="F103" i="45"/>
  <c r="F102" i="45"/>
  <c r="F101" i="45"/>
  <c r="F100" i="45"/>
  <c r="F99" i="45"/>
  <c r="F98" i="45"/>
  <c r="F97" i="45"/>
  <c r="F96" i="45"/>
  <c r="F95" i="45"/>
  <c r="F94" i="45"/>
  <c r="F93" i="45"/>
  <c r="F92" i="45"/>
  <c r="F91" i="45"/>
  <c r="F90" i="45"/>
  <c r="F89" i="45"/>
  <c r="F88" i="45"/>
  <c r="F87" i="45"/>
  <c r="F86" i="45"/>
  <c r="F85" i="45"/>
  <c r="F84" i="45"/>
  <c r="F83" i="45"/>
  <c r="F82" i="45"/>
  <c r="F81" i="45"/>
  <c r="F80" i="45"/>
  <c r="F79" i="45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F4" i="45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8" i="43"/>
  <c r="F87" i="43"/>
  <c r="F86" i="43"/>
  <c r="F85" i="43"/>
  <c r="F84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4" i="2"/>
  <c r="G102" i="50" l="1"/>
  <c r="E102" i="50"/>
  <c r="D102" i="50"/>
  <c r="G101" i="50"/>
  <c r="E101" i="50"/>
  <c r="D101" i="50"/>
  <c r="G100" i="50"/>
  <c r="E100" i="50"/>
  <c r="D100" i="50"/>
  <c r="G99" i="50"/>
  <c r="E99" i="50"/>
  <c r="D99" i="50"/>
  <c r="G98" i="50"/>
  <c r="E98" i="50"/>
  <c r="D98" i="50"/>
  <c r="G97" i="50"/>
  <c r="E97" i="50"/>
  <c r="D97" i="50"/>
  <c r="G96" i="50"/>
  <c r="E96" i="50"/>
  <c r="D96" i="50"/>
  <c r="G95" i="50"/>
  <c r="E95" i="50"/>
  <c r="D95" i="50"/>
  <c r="G94" i="50"/>
  <c r="E94" i="50"/>
  <c r="D94" i="50"/>
  <c r="G93" i="50"/>
  <c r="E93" i="50"/>
  <c r="D93" i="50"/>
  <c r="G92" i="50"/>
  <c r="E92" i="50"/>
  <c r="D92" i="50"/>
  <c r="G91" i="50"/>
  <c r="E91" i="50"/>
  <c r="D91" i="50"/>
  <c r="G90" i="50"/>
  <c r="E90" i="50"/>
  <c r="D90" i="50"/>
  <c r="G89" i="50"/>
  <c r="E89" i="50"/>
  <c r="D89" i="50"/>
  <c r="G88" i="50"/>
  <c r="E88" i="50"/>
  <c r="D88" i="50"/>
  <c r="G87" i="50"/>
  <c r="E87" i="50"/>
  <c r="D87" i="50"/>
  <c r="G86" i="50"/>
  <c r="E86" i="50"/>
  <c r="D86" i="50"/>
  <c r="G85" i="50"/>
  <c r="E85" i="50"/>
  <c r="D85" i="50"/>
  <c r="G84" i="50"/>
  <c r="E84" i="50"/>
  <c r="D84" i="50"/>
  <c r="G83" i="50"/>
  <c r="E83" i="50"/>
  <c r="D83" i="50"/>
  <c r="G82" i="50"/>
  <c r="E82" i="50"/>
  <c r="D82" i="50"/>
  <c r="G81" i="50"/>
  <c r="E81" i="50"/>
  <c r="D81" i="50"/>
  <c r="G80" i="50"/>
  <c r="E80" i="50"/>
  <c r="D80" i="50"/>
  <c r="G79" i="50"/>
  <c r="E79" i="50"/>
  <c r="D79" i="50"/>
  <c r="G78" i="50"/>
  <c r="E78" i="50"/>
  <c r="D78" i="50"/>
  <c r="G77" i="50"/>
  <c r="E77" i="50"/>
  <c r="D77" i="50"/>
  <c r="G76" i="50"/>
  <c r="E76" i="50"/>
  <c r="D76" i="50"/>
  <c r="G75" i="50"/>
  <c r="E75" i="50"/>
  <c r="D75" i="50"/>
  <c r="G74" i="50"/>
  <c r="E74" i="50"/>
  <c r="D74" i="50"/>
  <c r="G73" i="50"/>
  <c r="E73" i="50"/>
  <c r="D73" i="50"/>
  <c r="G72" i="50"/>
  <c r="E72" i="50"/>
  <c r="D72" i="50"/>
  <c r="G71" i="50"/>
  <c r="E71" i="50"/>
  <c r="D71" i="50"/>
  <c r="G70" i="50"/>
  <c r="E70" i="50"/>
  <c r="D70" i="50"/>
  <c r="G69" i="50"/>
  <c r="E69" i="50"/>
  <c r="D69" i="50"/>
  <c r="G68" i="50"/>
  <c r="E68" i="50"/>
  <c r="D68" i="50"/>
  <c r="G67" i="50"/>
  <c r="E67" i="50"/>
  <c r="D67" i="50"/>
  <c r="G66" i="50"/>
  <c r="E66" i="50"/>
  <c r="D66" i="50"/>
  <c r="G65" i="50"/>
  <c r="E65" i="50"/>
  <c r="D65" i="50"/>
  <c r="G64" i="50"/>
  <c r="E64" i="50"/>
  <c r="D64" i="50"/>
  <c r="G63" i="50"/>
  <c r="E63" i="50"/>
  <c r="D63" i="50"/>
  <c r="G62" i="50"/>
  <c r="E62" i="50"/>
  <c r="D62" i="50"/>
  <c r="G61" i="50"/>
  <c r="E61" i="50"/>
  <c r="D61" i="50"/>
  <c r="G60" i="50"/>
  <c r="E60" i="50"/>
  <c r="D60" i="50"/>
  <c r="G59" i="50"/>
  <c r="E59" i="50"/>
  <c r="D59" i="50"/>
  <c r="G58" i="50"/>
  <c r="E58" i="50"/>
  <c r="D58" i="50"/>
  <c r="G57" i="50"/>
  <c r="E57" i="50"/>
  <c r="D57" i="50"/>
  <c r="G56" i="50"/>
  <c r="E56" i="50"/>
  <c r="D56" i="50"/>
  <c r="G55" i="50"/>
  <c r="E55" i="50"/>
  <c r="D55" i="50"/>
  <c r="G54" i="50"/>
  <c r="E54" i="50"/>
  <c r="D54" i="50"/>
  <c r="G53" i="50"/>
  <c r="E53" i="50"/>
  <c r="D53" i="50"/>
  <c r="G52" i="50"/>
  <c r="E52" i="50"/>
  <c r="D52" i="50"/>
  <c r="G51" i="50"/>
  <c r="E51" i="50"/>
  <c r="D51" i="50"/>
  <c r="G50" i="50"/>
  <c r="G40" i="50"/>
  <c r="E40" i="50"/>
  <c r="D40" i="50"/>
  <c r="G39" i="50"/>
  <c r="E39" i="50"/>
  <c r="D39" i="50"/>
  <c r="G38" i="50"/>
  <c r="E38" i="50"/>
  <c r="D38" i="50"/>
  <c r="G37" i="50"/>
  <c r="E37" i="50"/>
  <c r="D37" i="50"/>
  <c r="G36" i="50"/>
  <c r="E36" i="50"/>
  <c r="D36" i="50"/>
  <c r="G35" i="50"/>
  <c r="E35" i="50"/>
  <c r="D35" i="50"/>
  <c r="G34" i="50"/>
  <c r="E34" i="50"/>
  <c r="D34" i="50"/>
  <c r="G33" i="50"/>
  <c r="E33" i="50"/>
  <c r="D33" i="50"/>
  <c r="G32" i="50"/>
  <c r="E32" i="50"/>
  <c r="D32" i="50"/>
  <c r="G31" i="50"/>
  <c r="E31" i="50"/>
  <c r="D31" i="50"/>
  <c r="G30" i="50"/>
  <c r="E30" i="50"/>
  <c r="D30" i="50"/>
  <c r="G29" i="50"/>
  <c r="E29" i="50"/>
  <c r="D29" i="50"/>
  <c r="G28" i="50"/>
  <c r="E28" i="50"/>
  <c r="D28" i="50"/>
  <c r="G27" i="50"/>
  <c r="E27" i="50"/>
  <c r="D27" i="50"/>
  <c r="G26" i="50"/>
  <c r="E26" i="50"/>
  <c r="D26" i="50"/>
  <c r="G25" i="50"/>
  <c r="E25" i="50"/>
  <c r="D25" i="50"/>
  <c r="G24" i="50"/>
  <c r="E24" i="50"/>
  <c r="D24" i="50"/>
  <c r="G23" i="50"/>
  <c r="E23" i="50"/>
  <c r="D23" i="50"/>
  <c r="G22" i="50"/>
  <c r="E22" i="50"/>
  <c r="D22" i="50"/>
  <c r="G21" i="50"/>
  <c r="E21" i="50"/>
  <c r="D21" i="50"/>
  <c r="G20" i="50"/>
  <c r="E20" i="50"/>
  <c r="D20" i="50"/>
  <c r="G19" i="50"/>
  <c r="E19" i="50"/>
  <c r="D19" i="50"/>
  <c r="K18" i="50"/>
  <c r="J18" i="50"/>
  <c r="G18" i="50"/>
  <c r="E18" i="50"/>
  <c r="D18" i="50"/>
  <c r="K17" i="50"/>
  <c r="J17" i="50"/>
  <c r="G17" i="50"/>
  <c r="E17" i="50"/>
  <c r="D17" i="50"/>
  <c r="K16" i="50"/>
  <c r="J16" i="50"/>
  <c r="G16" i="50"/>
  <c r="E16" i="50"/>
  <c r="D16" i="50"/>
  <c r="K15" i="50"/>
  <c r="J15" i="50"/>
  <c r="G15" i="50"/>
  <c r="E15" i="50"/>
  <c r="D15" i="50"/>
  <c r="G14" i="50"/>
  <c r="E14" i="50"/>
  <c r="D14" i="50"/>
  <c r="K13" i="50"/>
  <c r="J13" i="50"/>
  <c r="G13" i="50"/>
  <c r="E13" i="50"/>
  <c r="D13" i="50"/>
  <c r="G12" i="50"/>
  <c r="E12" i="50"/>
  <c r="D12" i="50"/>
  <c r="K11" i="50"/>
  <c r="J11" i="50"/>
  <c r="G11" i="50"/>
  <c r="E11" i="50"/>
  <c r="D11" i="50"/>
  <c r="K10" i="50"/>
  <c r="J10" i="50"/>
  <c r="G10" i="50"/>
  <c r="E10" i="50"/>
  <c r="D10" i="50"/>
  <c r="K9" i="50"/>
  <c r="J9" i="50"/>
  <c r="G9" i="50"/>
  <c r="E9" i="50"/>
  <c r="D9" i="50"/>
  <c r="K8" i="50"/>
  <c r="J8" i="50"/>
  <c r="G8" i="50"/>
  <c r="E8" i="50"/>
  <c r="D8" i="50"/>
  <c r="K7" i="50"/>
  <c r="J7" i="50"/>
  <c r="G7" i="50"/>
  <c r="E7" i="50"/>
  <c r="D7" i="50"/>
  <c r="K6" i="50"/>
  <c r="J6" i="50"/>
  <c r="G6" i="50"/>
  <c r="E6" i="50"/>
  <c r="D6" i="50"/>
  <c r="K5" i="50"/>
  <c r="J5" i="50"/>
  <c r="G5" i="50"/>
  <c r="E5" i="50"/>
  <c r="D5" i="50"/>
  <c r="K4" i="50"/>
  <c r="J4" i="50"/>
  <c r="G4" i="50"/>
  <c r="E4" i="50"/>
  <c r="D4" i="50"/>
  <c r="K3" i="50"/>
  <c r="J3" i="50"/>
  <c r="G3" i="50"/>
  <c r="E3" i="50"/>
  <c r="D3" i="50"/>
  <c r="K2" i="50"/>
  <c r="J2" i="50"/>
  <c r="G102" i="49"/>
  <c r="E102" i="49"/>
  <c r="D102" i="49"/>
  <c r="G101" i="49"/>
  <c r="E101" i="49"/>
  <c r="D101" i="49"/>
  <c r="G100" i="49"/>
  <c r="E100" i="49"/>
  <c r="D100" i="49"/>
  <c r="G99" i="49"/>
  <c r="E99" i="49"/>
  <c r="D99" i="49"/>
  <c r="G98" i="49"/>
  <c r="E98" i="49"/>
  <c r="D98" i="49"/>
  <c r="G97" i="49"/>
  <c r="E97" i="49"/>
  <c r="D97" i="49"/>
  <c r="G96" i="49"/>
  <c r="E96" i="49"/>
  <c r="D96" i="49"/>
  <c r="G95" i="49"/>
  <c r="E95" i="49"/>
  <c r="D95" i="49"/>
  <c r="G94" i="49"/>
  <c r="E94" i="49"/>
  <c r="D94" i="49"/>
  <c r="G93" i="49"/>
  <c r="E93" i="49"/>
  <c r="D93" i="49"/>
  <c r="G92" i="49"/>
  <c r="E92" i="49"/>
  <c r="D92" i="49"/>
  <c r="G91" i="49"/>
  <c r="E91" i="49"/>
  <c r="D91" i="49"/>
  <c r="G90" i="49"/>
  <c r="E90" i="49"/>
  <c r="D90" i="49"/>
  <c r="G89" i="49"/>
  <c r="E89" i="49"/>
  <c r="D89" i="49"/>
  <c r="G88" i="49"/>
  <c r="E88" i="49"/>
  <c r="D88" i="49"/>
  <c r="G87" i="49"/>
  <c r="E87" i="49"/>
  <c r="D87" i="49"/>
  <c r="G86" i="49"/>
  <c r="E86" i="49"/>
  <c r="D86" i="49"/>
  <c r="G85" i="49"/>
  <c r="E85" i="49"/>
  <c r="D85" i="49"/>
  <c r="G84" i="49"/>
  <c r="E84" i="49"/>
  <c r="D84" i="49"/>
  <c r="G83" i="49"/>
  <c r="E83" i="49"/>
  <c r="D83" i="49"/>
  <c r="G82" i="49"/>
  <c r="E82" i="49"/>
  <c r="D82" i="49"/>
  <c r="G81" i="49"/>
  <c r="E81" i="49"/>
  <c r="D81" i="49"/>
  <c r="G80" i="49"/>
  <c r="E80" i="49"/>
  <c r="D80" i="49"/>
  <c r="G79" i="49"/>
  <c r="E79" i="49"/>
  <c r="D79" i="49"/>
  <c r="G78" i="49"/>
  <c r="E78" i="49"/>
  <c r="D78" i="49"/>
  <c r="G77" i="49"/>
  <c r="E77" i="49"/>
  <c r="D77" i="49"/>
  <c r="G76" i="49"/>
  <c r="E76" i="49"/>
  <c r="D76" i="49"/>
  <c r="G75" i="49"/>
  <c r="E75" i="49"/>
  <c r="D75" i="49"/>
  <c r="G74" i="49"/>
  <c r="E74" i="49"/>
  <c r="D74" i="49"/>
  <c r="G73" i="49"/>
  <c r="E73" i="49"/>
  <c r="D73" i="49"/>
  <c r="G72" i="49"/>
  <c r="E72" i="49"/>
  <c r="D72" i="49"/>
  <c r="G71" i="49"/>
  <c r="E71" i="49"/>
  <c r="D71" i="49"/>
  <c r="G70" i="49"/>
  <c r="E70" i="49"/>
  <c r="D70" i="49"/>
  <c r="G69" i="49"/>
  <c r="E69" i="49"/>
  <c r="D69" i="49"/>
  <c r="G68" i="49"/>
  <c r="E68" i="49"/>
  <c r="D68" i="49"/>
  <c r="G67" i="49"/>
  <c r="E67" i="49"/>
  <c r="D67" i="49"/>
  <c r="G66" i="49"/>
  <c r="E66" i="49"/>
  <c r="D66" i="49"/>
  <c r="G65" i="49"/>
  <c r="E65" i="49"/>
  <c r="D65" i="49"/>
  <c r="G64" i="49"/>
  <c r="E64" i="49"/>
  <c r="D64" i="49"/>
  <c r="G63" i="49"/>
  <c r="E63" i="49"/>
  <c r="D63" i="49"/>
  <c r="G62" i="49"/>
  <c r="E62" i="49"/>
  <c r="D62" i="49"/>
  <c r="G61" i="49"/>
  <c r="E61" i="49"/>
  <c r="D61" i="49"/>
  <c r="G60" i="49"/>
  <c r="E60" i="49"/>
  <c r="D60" i="49"/>
  <c r="G59" i="49"/>
  <c r="E59" i="49"/>
  <c r="D59" i="49"/>
  <c r="G58" i="49"/>
  <c r="E58" i="49"/>
  <c r="D58" i="49"/>
  <c r="G57" i="49"/>
  <c r="E57" i="49"/>
  <c r="D57" i="49"/>
  <c r="G56" i="49"/>
  <c r="E56" i="49"/>
  <c r="D56" i="49"/>
  <c r="G55" i="49"/>
  <c r="E55" i="49"/>
  <c r="D55" i="49"/>
  <c r="G54" i="49"/>
  <c r="E54" i="49"/>
  <c r="D54" i="49"/>
  <c r="G53" i="49"/>
  <c r="E53" i="49"/>
  <c r="D53" i="49"/>
  <c r="G52" i="49"/>
  <c r="E52" i="49"/>
  <c r="D52" i="49"/>
  <c r="G51" i="49"/>
  <c r="E51" i="49"/>
  <c r="D51" i="49"/>
  <c r="G50" i="49"/>
  <c r="G32" i="49"/>
  <c r="E32" i="49"/>
  <c r="D32" i="49"/>
  <c r="G31" i="49"/>
  <c r="E31" i="49"/>
  <c r="D31" i="49"/>
  <c r="G30" i="49"/>
  <c r="E30" i="49"/>
  <c r="D30" i="49"/>
  <c r="G29" i="49"/>
  <c r="E29" i="49"/>
  <c r="D29" i="49"/>
  <c r="G28" i="49"/>
  <c r="E28" i="49"/>
  <c r="D28" i="49"/>
  <c r="G27" i="49"/>
  <c r="E27" i="49"/>
  <c r="D27" i="49"/>
  <c r="G26" i="49"/>
  <c r="E26" i="49"/>
  <c r="D26" i="49"/>
  <c r="G25" i="49"/>
  <c r="E25" i="49"/>
  <c r="D25" i="49"/>
  <c r="G24" i="49"/>
  <c r="E24" i="49"/>
  <c r="D24" i="49"/>
  <c r="G23" i="49"/>
  <c r="E23" i="49"/>
  <c r="D23" i="49"/>
  <c r="G22" i="49"/>
  <c r="E22" i="49"/>
  <c r="D22" i="49"/>
  <c r="G21" i="49"/>
  <c r="E21" i="49"/>
  <c r="D21" i="49"/>
  <c r="G20" i="49"/>
  <c r="E20" i="49"/>
  <c r="D20" i="49"/>
  <c r="G19" i="49"/>
  <c r="E19" i="49"/>
  <c r="D19" i="49"/>
  <c r="K18" i="49"/>
  <c r="J18" i="49"/>
  <c r="G18" i="49"/>
  <c r="E18" i="49"/>
  <c r="D18" i="49"/>
  <c r="K17" i="49"/>
  <c r="J17" i="49"/>
  <c r="G17" i="49"/>
  <c r="E17" i="49"/>
  <c r="D17" i="49"/>
  <c r="K16" i="49"/>
  <c r="J16" i="49"/>
  <c r="G16" i="49"/>
  <c r="E16" i="49"/>
  <c r="D16" i="49"/>
  <c r="K15" i="49"/>
  <c r="J15" i="49"/>
  <c r="G15" i="49"/>
  <c r="E15" i="49"/>
  <c r="D15" i="49"/>
  <c r="G14" i="49"/>
  <c r="E14" i="49"/>
  <c r="D14" i="49"/>
  <c r="K13" i="49"/>
  <c r="J13" i="49"/>
  <c r="G13" i="49"/>
  <c r="E13" i="49"/>
  <c r="D13" i="49"/>
  <c r="G12" i="49"/>
  <c r="E12" i="49"/>
  <c r="D12" i="49"/>
  <c r="K11" i="49"/>
  <c r="J11" i="49"/>
  <c r="G11" i="49"/>
  <c r="E11" i="49"/>
  <c r="D11" i="49"/>
  <c r="K10" i="49"/>
  <c r="J10" i="49"/>
  <c r="G10" i="49"/>
  <c r="E10" i="49"/>
  <c r="D10" i="49"/>
  <c r="K9" i="49"/>
  <c r="J9" i="49"/>
  <c r="G9" i="49"/>
  <c r="E9" i="49"/>
  <c r="D9" i="49"/>
  <c r="K8" i="49"/>
  <c r="J8" i="49"/>
  <c r="G8" i="49"/>
  <c r="E8" i="49"/>
  <c r="D8" i="49"/>
  <c r="K7" i="49"/>
  <c r="J7" i="49"/>
  <c r="G7" i="49"/>
  <c r="E7" i="49"/>
  <c r="D7" i="49"/>
  <c r="K6" i="49"/>
  <c r="J6" i="49"/>
  <c r="G6" i="49"/>
  <c r="E6" i="49"/>
  <c r="D6" i="49"/>
  <c r="K5" i="49"/>
  <c r="J5" i="49"/>
  <c r="G5" i="49"/>
  <c r="E5" i="49"/>
  <c r="D5" i="49"/>
  <c r="K4" i="49"/>
  <c r="J4" i="49"/>
  <c r="G4" i="49"/>
  <c r="E4" i="49"/>
  <c r="D4" i="49"/>
  <c r="K3" i="49"/>
  <c r="J3" i="49"/>
  <c r="G3" i="49"/>
  <c r="E3" i="49"/>
  <c r="D3" i="49"/>
  <c r="K2" i="49"/>
  <c r="J2" i="49"/>
  <c r="G102" i="48"/>
  <c r="E102" i="48"/>
  <c r="D102" i="48"/>
  <c r="G101" i="48"/>
  <c r="E101" i="48"/>
  <c r="D101" i="48"/>
  <c r="G100" i="48"/>
  <c r="E100" i="48"/>
  <c r="D100" i="48"/>
  <c r="G99" i="48"/>
  <c r="E99" i="48"/>
  <c r="D99" i="48"/>
  <c r="G98" i="48"/>
  <c r="E98" i="48"/>
  <c r="D98" i="48"/>
  <c r="G97" i="48"/>
  <c r="E97" i="48"/>
  <c r="D97" i="48"/>
  <c r="G96" i="48"/>
  <c r="E96" i="48"/>
  <c r="D96" i="48"/>
  <c r="G95" i="48"/>
  <c r="E95" i="48"/>
  <c r="D95" i="48"/>
  <c r="G94" i="48"/>
  <c r="E94" i="48"/>
  <c r="D94" i="48"/>
  <c r="G93" i="48"/>
  <c r="E93" i="48"/>
  <c r="D93" i="48"/>
  <c r="G92" i="48"/>
  <c r="E92" i="48"/>
  <c r="D92" i="48"/>
  <c r="G91" i="48"/>
  <c r="E91" i="48"/>
  <c r="D91" i="48"/>
  <c r="G90" i="48"/>
  <c r="E90" i="48"/>
  <c r="D90" i="48"/>
  <c r="G89" i="48"/>
  <c r="E89" i="48"/>
  <c r="D89" i="48"/>
  <c r="G88" i="48"/>
  <c r="E88" i="48"/>
  <c r="D88" i="48"/>
  <c r="G87" i="48"/>
  <c r="E87" i="48"/>
  <c r="D87" i="48"/>
  <c r="G86" i="48"/>
  <c r="E86" i="48"/>
  <c r="D86" i="48"/>
  <c r="G85" i="48"/>
  <c r="E85" i="48"/>
  <c r="D85" i="48"/>
  <c r="G84" i="48"/>
  <c r="E84" i="48"/>
  <c r="D84" i="48"/>
  <c r="G83" i="48"/>
  <c r="E83" i="48"/>
  <c r="D83" i="48"/>
  <c r="G82" i="48"/>
  <c r="E82" i="48"/>
  <c r="D82" i="48"/>
  <c r="G81" i="48"/>
  <c r="E81" i="48"/>
  <c r="D81" i="48"/>
  <c r="G80" i="48"/>
  <c r="E80" i="48"/>
  <c r="D80" i="48"/>
  <c r="G79" i="48"/>
  <c r="E79" i="48"/>
  <c r="D79" i="48"/>
  <c r="G78" i="48"/>
  <c r="E78" i="48"/>
  <c r="D78" i="48"/>
  <c r="G77" i="48"/>
  <c r="E77" i="48"/>
  <c r="D77" i="48"/>
  <c r="G76" i="48"/>
  <c r="E76" i="48"/>
  <c r="D76" i="48"/>
  <c r="G75" i="48"/>
  <c r="E75" i="48"/>
  <c r="D75" i="48"/>
  <c r="G74" i="48"/>
  <c r="E74" i="48"/>
  <c r="D74" i="48"/>
  <c r="G73" i="48"/>
  <c r="E73" i="48"/>
  <c r="D73" i="48"/>
  <c r="G72" i="48"/>
  <c r="E72" i="48"/>
  <c r="D72" i="48"/>
  <c r="G71" i="48"/>
  <c r="E71" i="48"/>
  <c r="D71" i="48"/>
  <c r="G70" i="48"/>
  <c r="E70" i="48"/>
  <c r="D70" i="48"/>
  <c r="G69" i="48"/>
  <c r="E69" i="48"/>
  <c r="D69" i="48"/>
  <c r="G68" i="48"/>
  <c r="E68" i="48"/>
  <c r="D68" i="48"/>
  <c r="G67" i="48"/>
  <c r="E67" i="48"/>
  <c r="D67" i="48"/>
  <c r="G66" i="48"/>
  <c r="E66" i="48"/>
  <c r="D66" i="48"/>
  <c r="G65" i="48"/>
  <c r="E65" i="48"/>
  <c r="D65" i="48"/>
  <c r="G64" i="48"/>
  <c r="E64" i="48"/>
  <c r="D64" i="48"/>
  <c r="G63" i="48"/>
  <c r="E63" i="48"/>
  <c r="D63" i="48"/>
  <c r="G62" i="48"/>
  <c r="E62" i="48"/>
  <c r="D62" i="48"/>
  <c r="G61" i="48"/>
  <c r="E61" i="48"/>
  <c r="D61" i="48"/>
  <c r="G60" i="48"/>
  <c r="E60" i="48"/>
  <c r="D60" i="48"/>
  <c r="G59" i="48"/>
  <c r="E59" i="48"/>
  <c r="D59" i="48"/>
  <c r="G58" i="48"/>
  <c r="E58" i="48"/>
  <c r="D58" i="48"/>
  <c r="G57" i="48"/>
  <c r="E57" i="48"/>
  <c r="D57" i="48"/>
  <c r="G56" i="48"/>
  <c r="E56" i="48"/>
  <c r="D56" i="48"/>
  <c r="G55" i="48"/>
  <c r="E55" i="48"/>
  <c r="D55" i="48"/>
  <c r="G54" i="48"/>
  <c r="E54" i="48"/>
  <c r="D54" i="48"/>
  <c r="G53" i="48"/>
  <c r="E53" i="48"/>
  <c r="D53" i="48"/>
  <c r="G52" i="48"/>
  <c r="E52" i="48"/>
  <c r="D52" i="48"/>
  <c r="G51" i="48"/>
  <c r="E51" i="48"/>
  <c r="D51" i="48"/>
  <c r="G50" i="48"/>
  <c r="G30" i="48"/>
  <c r="E30" i="48"/>
  <c r="D30" i="48"/>
  <c r="G29" i="48"/>
  <c r="E29" i="48"/>
  <c r="D29" i="48"/>
  <c r="G28" i="48"/>
  <c r="E28" i="48"/>
  <c r="D28" i="48"/>
  <c r="G27" i="48"/>
  <c r="E27" i="48"/>
  <c r="D27" i="48"/>
  <c r="G26" i="48"/>
  <c r="E26" i="48"/>
  <c r="D26" i="48"/>
  <c r="G25" i="48"/>
  <c r="E25" i="48"/>
  <c r="D25" i="48"/>
  <c r="G24" i="48"/>
  <c r="E24" i="48"/>
  <c r="D24" i="48"/>
  <c r="G23" i="48"/>
  <c r="E23" i="48"/>
  <c r="D23" i="48"/>
  <c r="G22" i="48"/>
  <c r="E22" i="48"/>
  <c r="D22" i="48"/>
  <c r="G21" i="48"/>
  <c r="E21" i="48"/>
  <c r="D21" i="48"/>
  <c r="G20" i="48"/>
  <c r="E20" i="48"/>
  <c r="D20" i="48"/>
  <c r="G19" i="48"/>
  <c r="E19" i="48"/>
  <c r="D19" i="48"/>
  <c r="K18" i="48"/>
  <c r="J18" i="48"/>
  <c r="G18" i="48"/>
  <c r="E18" i="48"/>
  <c r="D18" i="48"/>
  <c r="K17" i="48"/>
  <c r="J17" i="48"/>
  <c r="G17" i="48"/>
  <c r="E17" i="48"/>
  <c r="D17" i="48"/>
  <c r="K16" i="48"/>
  <c r="J16" i="48"/>
  <c r="G16" i="48"/>
  <c r="E16" i="48"/>
  <c r="D16" i="48"/>
  <c r="K15" i="48"/>
  <c r="J15" i="48"/>
  <c r="G15" i="48"/>
  <c r="E15" i="48"/>
  <c r="D15" i="48"/>
  <c r="G14" i="48"/>
  <c r="E14" i="48"/>
  <c r="D14" i="48"/>
  <c r="K13" i="48"/>
  <c r="J13" i="48"/>
  <c r="G13" i="48"/>
  <c r="E13" i="48"/>
  <c r="D13" i="48"/>
  <c r="G12" i="48"/>
  <c r="E12" i="48"/>
  <c r="D12" i="48"/>
  <c r="K11" i="48"/>
  <c r="J11" i="48"/>
  <c r="G11" i="48"/>
  <c r="E11" i="48"/>
  <c r="D11" i="48"/>
  <c r="K10" i="48"/>
  <c r="J10" i="48"/>
  <c r="G10" i="48"/>
  <c r="E10" i="48"/>
  <c r="D10" i="48"/>
  <c r="K9" i="48"/>
  <c r="J9" i="48"/>
  <c r="G9" i="48"/>
  <c r="E9" i="48"/>
  <c r="D9" i="48"/>
  <c r="K8" i="48"/>
  <c r="J8" i="48"/>
  <c r="G8" i="48"/>
  <c r="E8" i="48"/>
  <c r="D8" i="48"/>
  <c r="K7" i="48"/>
  <c r="J7" i="48"/>
  <c r="G7" i="48"/>
  <c r="E7" i="48"/>
  <c r="D7" i="48"/>
  <c r="K6" i="48"/>
  <c r="J6" i="48"/>
  <c r="G6" i="48"/>
  <c r="E6" i="48"/>
  <c r="D6" i="48"/>
  <c r="K5" i="48"/>
  <c r="J5" i="48"/>
  <c r="G5" i="48"/>
  <c r="E5" i="48"/>
  <c r="D5" i="48"/>
  <c r="K4" i="48"/>
  <c r="J4" i="48"/>
  <c r="G4" i="48"/>
  <c r="E4" i="48"/>
  <c r="D4" i="48"/>
  <c r="K3" i="48"/>
  <c r="J3" i="48"/>
  <c r="G3" i="48"/>
  <c r="E3" i="48"/>
  <c r="D3" i="48"/>
  <c r="K2" i="48"/>
  <c r="J2" i="48"/>
  <c r="G102" i="47"/>
  <c r="E102" i="47"/>
  <c r="D102" i="47"/>
  <c r="G101" i="47"/>
  <c r="E101" i="47"/>
  <c r="D101" i="47"/>
  <c r="G100" i="47"/>
  <c r="E100" i="47"/>
  <c r="D100" i="47"/>
  <c r="G99" i="47"/>
  <c r="E99" i="47"/>
  <c r="D99" i="47"/>
  <c r="G98" i="47"/>
  <c r="E98" i="47"/>
  <c r="D98" i="47"/>
  <c r="G97" i="47"/>
  <c r="E97" i="47"/>
  <c r="D97" i="47"/>
  <c r="G96" i="47"/>
  <c r="E96" i="47"/>
  <c r="D96" i="47"/>
  <c r="G95" i="47"/>
  <c r="E95" i="47"/>
  <c r="D95" i="47"/>
  <c r="G94" i="47"/>
  <c r="E94" i="47"/>
  <c r="D94" i="47"/>
  <c r="G93" i="47"/>
  <c r="E93" i="47"/>
  <c r="D93" i="47"/>
  <c r="G92" i="47"/>
  <c r="E92" i="47"/>
  <c r="D92" i="47"/>
  <c r="G91" i="47"/>
  <c r="E91" i="47"/>
  <c r="D91" i="47"/>
  <c r="G90" i="47"/>
  <c r="E90" i="47"/>
  <c r="D90" i="47"/>
  <c r="G89" i="47"/>
  <c r="E89" i="47"/>
  <c r="D89" i="47"/>
  <c r="G88" i="47"/>
  <c r="E88" i="47"/>
  <c r="D88" i="47"/>
  <c r="G87" i="47"/>
  <c r="E87" i="47"/>
  <c r="D87" i="47"/>
  <c r="G86" i="47"/>
  <c r="E86" i="47"/>
  <c r="D86" i="47"/>
  <c r="G85" i="47"/>
  <c r="E85" i="47"/>
  <c r="D85" i="47"/>
  <c r="G84" i="47"/>
  <c r="E84" i="47"/>
  <c r="D84" i="47"/>
  <c r="G83" i="47"/>
  <c r="E83" i="47"/>
  <c r="D83" i="47"/>
  <c r="G82" i="47"/>
  <c r="E82" i="47"/>
  <c r="D82" i="47"/>
  <c r="G81" i="47"/>
  <c r="E81" i="47"/>
  <c r="D81" i="47"/>
  <c r="G80" i="47"/>
  <c r="E80" i="47"/>
  <c r="D80" i="47"/>
  <c r="G79" i="47"/>
  <c r="E79" i="47"/>
  <c r="D79" i="47"/>
  <c r="G78" i="47"/>
  <c r="E78" i="47"/>
  <c r="D78" i="47"/>
  <c r="G77" i="47"/>
  <c r="E77" i="47"/>
  <c r="D77" i="47"/>
  <c r="G76" i="47"/>
  <c r="E76" i="47"/>
  <c r="D76" i="47"/>
  <c r="G75" i="47"/>
  <c r="E75" i="47"/>
  <c r="D75" i="47"/>
  <c r="G74" i="47"/>
  <c r="E74" i="47"/>
  <c r="D74" i="47"/>
  <c r="G73" i="47"/>
  <c r="E73" i="47"/>
  <c r="D73" i="47"/>
  <c r="G72" i="47"/>
  <c r="E72" i="47"/>
  <c r="D72" i="47"/>
  <c r="G71" i="47"/>
  <c r="E71" i="47"/>
  <c r="D71" i="47"/>
  <c r="G70" i="47"/>
  <c r="E70" i="47"/>
  <c r="D70" i="47"/>
  <c r="G69" i="47"/>
  <c r="E69" i="47"/>
  <c r="D69" i="47"/>
  <c r="G68" i="47"/>
  <c r="E68" i="47"/>
  <c r="D68" i="47"/>
  <c r="G67" i="47"/>
  <c r="E67" i="47"/>
  <c r="D67" i="47"/>
  <c r="G66" i="47"/>
  <c r="E66" i="47"/>
  <c r="D66" i="47"/>
  <c r="G65" i="47"/>
  <c r="E65" i="47"/>
  <c r="D65" i="47"/>
  <c r="G64" i="47"/>
  <c r="E64" i="47"/>
  <c r="D64" i="47"/>
  <c r="G63" i="47"/>
  <c r="E63" i="47"/>
  <c r="D63" i="47"/>
  <c r="G62" i="47"/>
  <c r="E62" i="47"/>
  <c r="D62" i="47"/>
  <c r="G61" i="47"/>
  <c r="E61" i="47"/>
  <c r="D61" i="47"/>
  <c r="G60" i="47"/>
  <c r="E60" i="47"/>
  <c r="D60" i="47"/>
  <c r="G59" i="47"/>
  <c r="E59" i="47"/>
  <c r="D59" i="47"/>
  <c r="G58" i="47"/>
  <c r="E58" i="47"/>
  <c r="D58" i="47"/>
  <c r="G57" i="47"/>
  <c r="E57" i="47"/>
  <c r="D57" i="47"/>
  <c r="G56" i="47"/>
  <c r="E56" i="47"/>
  <c r="D56" i="47"/>
  <c r="G55" i="47"/>
  <c r="E55" i="47"/>
  <c r="D55" i="47"/>
  <c r="G54" i="47"/>
  <c r="E54" i="47"/>
  <c r="D54" i="47"/>
  <c r="G53" i="47"/>
  <c r="E53" i="47"/>
  <c r="D53" i="47"/>
  <c r="G52" i="47"/>
  <c r="E52" i="47"/>
  <c r="D52" i="47"/>
  <c r="G51" i="47"/>
  <c r="E51" i="47"/>
  <c r="D51" i="47"/>
  <c r="G50" i="47"/>
  <c r="G40" i="47"/>
  <c r="E40" i="47"/>
  <c r="D40" i="47"/>
  <c r="G39" i="47"/>
  <c r="E39" i="47"/>
  <c r="D39" i="47"/>
  <c r="G38" i="47"/>
  <c r="E38" i="47"/>
  <c r="D38" i="47"/>
  <c r="G37" i="47"/>
  <c r="E37" i="47"/>
  <c r="D37" i="47"/>
  <c r="G36" i="47"/>
  <c r="E36" i="47"/>
  <c r="D36" i="47"/>
  <c r="G35" i="47"/>
  <c r="E35" i="47"/>
  <c r="D35" i="47"/>
  <c r="G34" i="47"/>
  <c r="E34" i="47"/>
  <c r="D34" i="47"/>
  <c r="G33" i="47"/>
  <c r="E33" i="47"/>
  <c r="D33" i="47"/>
  <c r="G32" i="47"/>
  <c r="E32" i="47"/>
  <c r="D32" i="47"/>
  <c r="G31" i="47"/>
  <c r="E31" i="47"/>
  <c r="D31" i="47"/>
  <c r="G30" i="47"/>
  <c r="E30" i="47"/>
  <c r="D30" i="47"/>
  <c r="G29" i="47"/>
  <c r="E29" i="47"/>
  <c r="D29" i="47"/>
  <c r="G28" i="47"/>
  <c r="E28" i="47"/>
  <c r="D28" i="47"/>
  <c r="G27" i="47"/>
  <c r="E27" i="47"/>
  <c r="D27" i="47"/>
  <c r="G26" i="47"/>
  <c r="E26" i="47"/>
  <c r="D26" i="47"/>
  <c r="G25" i="47"/>
  <c r="E25" i="47"/>
  <c r="D25" i="47"/>
  <c r="G24" i="47"/>
  <c r="E24" i="47"/>
  <c r="D24" i="47"/>
  <c r="G23" i="47"/>
  <c r="E23" i="47"/>
  <c r="D23" i="47"/>
  <c r="G22" i="47"/>
  <c r="E22" i="47"/>
  <c r="D22" i="47"/>
  <c r="G21" i="47"/>
  <c r="E21" i="47"/>
  <c r="D21" i="47"/>
  <c r="G20" i="47"/>
  <c r="E20" i="47"/>
  <c r="D20" i="47"/>
  <c r="G19" i="47"/>
  <c r="E19" i="47"/>
  <c r="D19" i="47"/>
  <c r="K18" i="47"/>
  <c r="J18" i="47"/>
  <c r="G18" i="47"/>
  <c r="E18" i="47"/>
  <c r="D18" i="47"/>
  <c r="K17" i="47"/>
  <c r="J17" i="47"/>
  <c r="G17" i="47"/>
  <c r="E17" i="47"/>
  <c r="D17" i="47"/>
  <c r="K16" i="47"/>
  <c r="J16" i="47"/>
  <c r="G16" i="47"/>
  <c r="E16" i="47"/>
  <c r="D16" i="47"/>
  <c r="K15" i="47"/>
  <c r="J15" i="47"/>
  <c r="G15" i="47"/>
  <c r="E15" i="47"/>
  <c r="D15" i="47"/>
  <c r="G14" i="47"/>
  <c r="E14" i="47"/>
  <c r="D14" i="47"/>
  <c r="K13" i="47"/>
  <c r="J13" i="47"/>
  <c r="G13" i="47"/>
  <c r="E13" i="47"/>
  <c r="D13" i="47"/>
  <c r="G12" i="47"/>
  <c r="E12" i="47"/>
  <c r="D12" i="47"/>
  <c r="K11" i="47"/>
  <c r="J11" i="47"/>
  <c r="G11" i="47"/>
  <c r="E11" i="47"/>
  <c r="D11" i="47"/>
  <c r="K10" i="47"/>
  <c r="J10" i="47"/>
  <c r="G10" i="47"/>
  <c r="E10" i="47"/>
  <c r="D10" i="47"/>
  <c r="K9" i="47"/>
  <c r="J9" i="47"/>
  <c r="G9" i="47"/>
  <c r="E9" i="47"/>
  <c r="D9" i="47"/>
  <c r="K8" i="47"/>
  <c r="J8" i="47"/>
  <c r="G8" i="47"/>
  <c r="E8" i="47"/>
  <c r="D8" i="47"/>
  <c r="K7" i="47"/>
  <c r="J7" i="47"/>
  <c r="G7" i="47"/>
  <c r="E7" i="47"/>
  <c r="D7" i="47"/>
  <c r="K6" i="47"/>
  <c r="J6" i="47"/>
  <c r="G6" i="47"/>
  <c r="E6" i="47"/>
  <c r="D6" i="47"/>
  <c r="K5" i="47"/>
  <c r="J5" i="47"/>
  <c r="G5" i="47"/>
  <c r="E5" i="47"/>
  <c r="D5" i="47"/>
  <c r="K4" i="47"/>
  <c r="J4" i="47"/>
  <c r="G4" i="47"/>
  <c r="E4" i="47"/>
  <c r="D4" i="47"/>
  <c r="K3" i="47"/>
  <c r="J3" i="47"/>
  <c r="G3" i="47"/>
  <c r="E3" i="47"/>
  <c r="D3" i="47"/>
  <c r="K2" i="47"/>
  <c r="J2" i="47"/>
  <c r="G102" i="46"/>
  <c r="E102" i="46"/>
  <c r="D102" i="46"/>
  <c r="G101" i="46"/>
  <c r="E101" i="46"/>
  <c r="D101" i="46"/>
  <c r="G100" i="46"/>
  <c r="E100" i="46"/>
  <c r="D100" i="46"/>
  <c r="G99" i="46"/>
  <c r="E99" i="46"/>
  <c r="D99" i="46"/>
  <c r="G98" i="46"/>
  <c r="E98" i="46"/>
  <c r="D98" i="46"/>
  <c r="G97" i="46"/>
  <c r="E97" i="46"/>
  <c r="D97" i="46"/>
  <c r="G96" i="46"/>
  <c r="E96" i="46"/>
  <c r="D96" i="46"/>
  <c r="G95" i="46"/>
  <c r="E95" i="46"/>
  <c r="D95" i="46"/>
  <c r="G94" i="46"/>
  <c r="E94" i="46"/>
  <c r="D94" i="46"/>
  <c r="G93" i="46"/>
  <c r="E93" i="46"/>
  <c r="D93" i="46"/>
  <c r="G92" i="46"/>
  <c r="E92" i="46"/>
  <c r="D92" i="46"/>
  <c r="G91" i="46"/>
  <c r="E91" i="46"/>
  <c r="D91" i="46"/>
  <c r="G90" i="46"/>
  <c r="E90" i="46"/>
  <c r="D90" i="46"/>
  <c r="G89" i="46"/>
  <c r="E89" i="46"/>
  <c r="D89" i="46"/>
  <c r="G88" i="46"/>
  <c r="E88" i="46"/>
  <c r="D88" i="46"/>
  <c r="G87" i="46"/>
  <c r="E87" i="46"/>
  <c r="D87" i="46"/>
  <c r="G86" i="46"/>
  <c r="E86" i="46"/>
  <c r="D86" i="46"/>
  <c r="G85" i="46"/>
  <c r="E85" i="46"/>
  <c r="D85" i="46"/>
  <c r="G84" i="46"/>
  <c r="E84" i="46"/>
  <c r="D84" i="46"/>
  <c r="G83" i="46"/>
  <c r="E83" i="46"/>
  <c r="D83" i="46"/>
  <c r="G82" i="46"/>
  <c r="E82" i="46"/>
  <c r="D82" i="46"/>
  <c r="G81" i="46"/>
  <c r="E81" i="46"/>
  <c r="D81" i="46"/>
  <c r="G80" i="46"/>
  <c r="E80" i="46"/>
  <c r="D80" i="46"/>
  <c r="G79" i="46"/>
  <c r="E79" i="46"/>
  <c r="D79" i="46"/>
  <c r="G78" i="46"/>
  <c r="E78" i="46"/>
  <c r="D78" i="46"/>
  <c r="G77" i="46"/>
  <c r="E77" i="46"/>
  <c r="D77" i="46"/>
  <c r="G76" i="46"/>
  <c r="E76" i="46"/>
  <c r="D76" i="46"/>
  <c r="G75" i="46"/>
  <c r="E75" i="46"/>
  <c r="D75" i="46"/>
  <c r="G74" i="46"/>
  <c r="E74" i="46"/>
  <c r="D74" i="46"/>
  <c r="G73" i="46"/>
  <c r="E73" i="46"/>
  <c r="D73" i="46"/>
  <c r="G72" i="46"/>
  <c r="E72" i="46"/>
  <c r="D72" i="46"/>
  <c r="G71" i="46"/>
  <c r="E71" i="46"/>
  <c r="D71" i="46"/>
  <c r="G70" i="46"/>
  <c r="E70" i="46"/>
  <c r="D70" i="46"/>
  <c r="G69" i="46"/>
  <c r="E69" i="46"/>
  <c r="D69" i="46"/>
  <c r="G68" i="46"/>
  <c r="E68" i="46"/>
  <c r="D68" i="46"/>
  <c r="G67" i="46"/>
  <c r="E67" i="46"/>
  <c r="D67" i="46"/>
  <c r="G66" i="46"/>
  <c r="E66" i="46"/>
  <c r="D66" i="46"/>
  <c r="G65" i="46"/>
  <c r="E65" i="46"/>
  <c r="D65" i="46"/>
  <c r="G64" i="46"/>
  <c r="E64" i="46"/>
  <c r="D64" i="46"/>
  <c r="G63" i="46"/>
  <c r="E63" i="46"/>
  <c r="D63" i="46"/>
  <c r="G62" i="46"/>
  <c r="E62" i="46"/>
  <c r="D62" i="46"/>
  <c r="G61" i="46"/>
  <c r="E61" i="46"/>
  <c r="D61" i="46"/>
  <c r="G60" i="46"/>
  <c r="E60" i="46"/>
  <c r="D60" i="46"/>
  <c r="G59" i="46"/>
  <c r="E59" i="46"/>
  <c r="D59" i="46"/>
  <c r="G58" i="46"/>
  <c r="E58" i="46"/>
  <c r="D58" i="46"/>
  <c r="G57" i="46"/>
  <c r="E57" i="46"/>
  <c r="D57" i="46"/>
  <c r="G56" i="46"/>
  <c r="E56" i="46"/>
  <c r="D56" i="46"/>
  <c r="G55" i="46"/>
  <c r="E55" i="46"/>
  <c r="D55" i="46"/>
  <c r="G54" i="46"/>
  <c r="E54" i="46"/>
  <c r="D54" i="46"/>
  <c r="G53" i="46"/>
  <c r="E53" i="46"/>
  <c r="D53" i="46"/>
  <c r="G52" i="46"/>
  <c r="E52" i="46"/>
  <c r="D52" i="46"/>
  <c r="G51" i="46"/>
  <c r="E51" i="46"/>
  <c r="D51" i="46"/>
  <c r="G50" i="46"/>
  <c r="G30" i="46"/>
  <c r="E30" i="46"/>
  <c r="D30" i="46"/>
  <c r="G29" i="46"/>
  <c r="E29" i="46"/>
  <c r="D29" i="46"/>
  <c r="G28" i="46"/>
  <c r="E28" i="46"/>
  <c r="D28" i="46"/>
  <c r="G27" i="46"/>
  <c r="E27" i="46"/>
  <c r="D27" i="46"/>
  <c r="G26" i="46"/>
  <c r="E26" i="46"/>
  <c r="D26" i="46"/>
  <c r="G25" i="46"/>
  <c r="E25" i="46"/>
  <c r="D25" i="46"/>
  <c r="G24" i="46"/>
  <c r="E24" i="46"/>
  <c r="D24" i="46"/>
  <c r="G23" i="46"/>
  <c r="E23" i="46"/>
  <c r="D23" i="46"/>
  <c r="G22" i="46"/>
  <c r="E22" i="46"/>
  <c r="D22" i="46"/>
  <c r="G21" i="46"/>
  <c r="E21" i="46"/>
  <c r="D21" i="46"/>
  <c r="G20" i="46"/>
  <c r="E20" i="46"/>
  <c r="D20" i="46"/>
  <c r="G19" i="46"/>
  <c r="E19" i="46"/>
  <c r="D19" i="46"/>
  <c r="K18" i="46"/>
  <c r="J18" i="46"/>
  <c r="G18" i="46"/>
  <c r="E18" i="46"/>
  <c r="D18" i="46"/>
  <c r="K17" i="46"/>
  <c r="J17" i="46"/>
  <c r="G17" i="46"/>
  <c r="E17" i="46"/>
  <c r="D17" i="46"/>
  <c r="K16" i="46"/>
  <c r="J16" i="46"/>
  <c r="G16" i="46"/>
  <c r="E16" i="46"/>
  <c r="D16" i="46"/>
  <c r="K15" i="46"/>
  <c r="J15" i="46"/>
  <c r="G15" i="46"/>
  <c r="E15" i="46"/>
  <c r="D15" i="46"/>
  <c r="G14" i="46"/>
  <c r="E14" i="46"/>
  <c r="D14" i="46"/>
  <c r="K13" i="46"/>
  <c r="J13" i="46"/>
  <c r="G13" i="46"/>
  <c r="E13" i="46"/>
  <c r="D13" i="46"/>
  <c r="G12" i="46"/>
  <c r="E12" i="46"/>
  <c r="D12" i="46"/>
  <c r="K11" i="46"/>
  <c r="J11" i="46"/>
  <c r="G11" i="46"/>
  <c r="E11" i="46"/>
  <c r="D11" i="46"/>
  <c r="K10" i="46"/>
  <c r="J10" i="46"/>
  <c r="G10" i="46"/>
  <c r="E10" i="46"/>
  <c r="D10" i="46"/>
  <c r="K9" i="46"/>
  <c r="J9" i="46"/>
  <c r="G9" i="46"/>
  <c r="E9" i="46"/>
  <c r="D9" i="46"/>
  <c r="K8" i="46"/>
  <c r="J8" i="46"/>
  <c r="G8" i="46"/>
  <c r="E8" i="46"/>
  <c r="D8" i="46"/>
  <c r="K7" i="46"/>
  <c r="J7" i="46"/>
  <c r="G7" i="46"/>
  <c r="E7" i="46"/>
  <c r="D7" i="46"/>
  <c r="K6" i="46"/>
  <c r="J6" i="46"/>
  <c r="G6" i="46"/>
  <c r="E6" i="46"/>
  <c r="D6" i="46"/>
  <c r="K5" i="46"/>
  <c r="J5" i="46"/>
  <c r="G5" i="46"/>
  <c r="E5" i="46"/>
  <c r="D5" i="46"/>
  <c r="K4" i="46"/>
  <c r="J4" i="46"/>
  <c r="G4" i="46"/>
  <c r="E4" i="46"/>
  <c r="D4" i="46"/>
  <c r="K3" i="46"/>
  <c r="J3" i="46"/>
  <c r="G3" i="46"/>
  <c r="E3" i="46"/>
  <c r="D3" i="46"/>
  <c r="K2" i="46"/>
  <c r="J2" i="46"/>
  <c r="N104" i="45"/>
  <c r="G104" i="45"/>
  <c r="E104" i="45"/>
  <c r="D104" i="45"/>
  <c r="N103" i="45"/>
  <c r="G103" i="45"/>
  <c r="E103" i="45"/>
  <c r="D103" i="45"/>
  <c r="N102" i="45"/>
  <c r="G102" i="45"/>
  <c r="E102" i="45"/>
  <c r="D102" i="45"/>
  <c r="N101" i="45"/>
  <c r="G101" i="45"/>
  <c r="E101" i="45"/>
  <c r="D101" i="45"/>
  <c r="N100" i="45"/>
  <c r="G100" i="45"/>
  <c r="E100" i="45"/>
  <c r="D100" i="45"/>
  <c r="N99" i="45"/>
  <c r="G99" i="45"/>
  <c r="E99" i="45"/>
  <c r="D99" i="45"/>
  <c r="N98" i="45"/>
  <c r="G98" i="45"/>
  <c r="E98" i="45"/>
  <c r="D98" i="45"/>
  <c r="N97" i="45"/>
  <c r="G97" i="45"/>
  <c r="E97" i="45"/>
  <c r="D97" i="45"/>
  <c r="N96" i="45"/>
  <c r="G96" i="45"/>
  <c r="E96" i="45"/>
  <c r="D96" i="45"/>
  <c r="N95" i="45"/>
  <c r="G95" i="45"/>
  <c r="E95" i="45"/>
  <c r="D95" i="45"/>
  <c r="N94" i="45"/>
  <c r="G94" i="45"/>
  <c r="E94" i="45"/>
  <c r="D94" i="45"/>
  <c r="N93" i="45"/>
  <c r="G93" i="45"/>
  <c r="E93" i="45"/>
  <c r="D93" i="45"/>
  <c r="N92" i="45"/>
  <c r="G92" i="45"/>
  <c r="E92" i="45"/>
  <c r="D92" i="45"/>
  <c r="N91" i="45"/>
  <c r="G91" i="45"/>
  <c r="E91" i="45"/>
  <c r="D91" i="45"/>
  <c r="N90" i="45"/>
  <c r="G90" i="45"/>
  <c r="E90" i="45"/>
  <c r="D90" i="45"/>
  <c r="N89" i="45"/>
  <c r="G89" i="45"/>
  <c r="E89" i="45"/>
  <c r="D89" i="45"/>
  <c r="N88" i="45"/>
  <c r="G88" i="45"/>
  <c r="E88" i="45"/>
  <c r="D88" i="45"/>
  <c r="N87" i="45"/>
  <c r="G87" i="45"/>
  <c r="E87" i="45"/>
  <c r="D87" i="45"/>
  <c r="N86" i="45"/>
  <c r="G86" i="45"/>
  <c r="E86" i="45"/>
  <c r="D86" i="45"/>
  <c r="N85" i="45"/>
  <c r="G85" i="45"/>
  <c r="E85" i="45"/>
  <c r="D85" i="45"/>
  <c r="N84" i="45"/>
  <c r="G84" i="45"/>
  <c r="E84" i="45"/>
  <c r="D84" i="45"/>
  <c r="N83" i="45"/>
  <c r="G83" i="45"/>
  <c r="E83" i="45"/>
  <c r="D83" i="45"/>
  <c r="N82" i="45"/>
  <c r="G82" i="45"/>
  <c r="E82" i="45"/>
  <c r="D82" i="45"/>
  <c r="N81" i="45"/>
  <c r="G81" i="45"/>
  <c r="E81" i="45"/>
  <c r="D81" i="45"/>
  <c r="N80" i="45"/>
  <c r="G80" i="45"/>
  <c r="E80" i="45"/>
  <c r="D80" i="45"/>
  <c r="N79" i="45"/>
  <c r="G79" i="45"/>
  <c r="E79" i="45"/>
  <c r="D79" i="45"/>
  <c r="N78" i="45"/>
  <c r="G78" i="45"/>
  <c r="E78" i="45"/>
  <c r="D78" i="45"/>
  <c r="N77" i="45"/>
  <c r="G77" i="45"/>
  <c r="E77" i="45"/>
  <c r="D77" i="45"/>
  <c r="N76" i="45"/>
  <c r="G76" i="45"/>
  <c r="E76" i="45"/>
  <c r="D76" i="45"/>
  <c r="N75" i="45"/>
  <c r="G75" i="45"/>
  <c r="E75" i="45"/>
  <c r="D75" i="45"/>
  <c r="N74" i="45"/>
  <c r="G74" i="45"/>
  <c r="E74" i="45"/>
  <c r="D74" i="45"/>
  <c r="N73" i="45"/>
  <c r="G73" i="45"/>
  <c r="E73" i="45"/>
  <c r="D73" i="45"/>
  <c r="N72" i="45"/>
  <c r="G72" i="45"/>
  <c r="E72" i="45"/>
  <c r="D72" i="45"/>
  <c r="N71" i="45"/>
  <c r="G71" i="45"/>
  <c r="E71" i="45"/>
  <c r="D71" i="45"/>
  <c r="N70" i="45"/>
  <c r="G70" i="45"/>
  <c r="E70" i="45"/>
  <c r="D70" i="45"/>
  <c r="N69" i="45"/>
  <c r="G69" i="45"/>
  <c r="E69" i="45"/>
  <c r="D69" i="45"/>
  <c r="N68" i="45"/>
  <c r="G68" i="45"/>
  <c r="E68" i="45"/>
  <c r="D68" i="45"/>
  <c r="N67" i="45"/>
  <c r="G67" i="45"/>
  <c r="E67" i="45"/>
  <c r="D67" i="45"/>
  <c r="N66" i="45"/>
  <c r="G66" i="45"/>
  <c r="E66" i="45"/>
  <c r="D66" i="45"/>
  <c r="N65" i="45"/>
  <c r="G65" i="45"/>
  <c r="E65" i="45"/>
  <c r="D65" i="45"/>
  <c r="N64" i="45"/>
  <c r="G64" i="45"/>
  <c r="E64" i="45"/>
  <c r="D64" i="45"/>
  <c r="N63" i="45"/>
  <c r="G63" i="45"/>
  <c r="E63" i="45"/>
  <c r="D63" i="45"/>
  <c r="N62" i="45"/>
  <c r="G62" i="45"/>
  <c r="E62" i="45"/>
  <c r="D62" i="45"/>
  <c r="N61" i="45"/>
  <c r="G61" i="45"/>
  <c r="E61" i="45"/>
  <c r="D61" i="45"/>
  <c r="N60" i="45"/>
  <c r="G60" i="45"/>
  <c r="E60" i="45"/>
  <c r="D60" i="45"/>
  <c r="N59" i="45"/>
  <c r="G59" i="45"/>
  <c r="E59" i="45"/>
  <c r="D59" i="45"/>
  <c r="N58" i="45"/>
  <c r="G58" i="45"/>
  <c r="E58" i="45"/>
  <c r="D58" i="45"/>
  <c r="N57" i="45"/>
  <c r="G57" i="45"/>
  <c r="E57" i="45"/>
  <c r="D57" i="45"/>
  <c r="N56" i="45"/>
  <c r="G56" i="45"/>
  <c r="E56" i="45"/>
  <c r="D56" i="45"/>
  <c r="N55" i="45"/>
  <c r="G55" i="45"/>
  <c r="E55" i="45"/>
  <c r="D55" i="45"/>
  <c r="N54" i="45"/>
  <c r="G54" i="45"/>
  <c r="E54" i="45"/>
  <c r="D54" i="45"/>
  <c r="N53" i="45"/>
  <c r="G53" i="45"/>
  <c r="E53" i="45"/>
  <c r="D53" i="45"/>
  <c r="N52" i="45"/>
  <c r="G52" i="45"/>
  <c r="E52" i="45"/>
  <c r="D52" i="45"/>
  <c r="G51" i="45"/>
  <c r="E51" i="45"/>
  <c r="D51" i="45"/>
  <c r="G50" i="45"/>
  <c r="N40" i="45"/>
  <c r="G40" i="45"/>
  <c r="E40" i="45"/>
  <c r="D40" i="45"/>
  <c r="N39" i="45"/>
  <c r="G39" i="45"/>
  <c r="E39" i="45"/>
  <c r="D39" i="45"/>
  <c r="N38" i="45"/>
  <c r="G38" i="45"/>
  <c r="E38" i="45"/>
  <c r="D38" i="45"/>
  <c r="N37" i="45"/>
  <c r="G37" i="45"/>
  <c r="E37" i="45"/>
  <c r="D37" i="45"/>
  <c r="N36" i="45"/>
  <c r="G36" i="45"/>
  <c r="E36" i="45"/>
  <c r="D36" i="45"/>
  <c r="N35" i="45"/>
  <c r="G35" i="45"/>
  <c r="E35" i="45"/>
  <c r="D35" i="45"/>
  <c r="N34" i="45"/>
  <c r="G34" i="45"/>
  <c r="E34" i="45"/>
  <c r="D34" i="45"/>
  <c r="N33" i="45"/>
  <c r="G33" i="45"/>
  <c r="E33" i="45"/>
  <c r="D33" i="45"/>
  <c r="N32" i="45"/>
  <c r="G32" i="45"/>
  <c r="E32" i="45"/>
  <c r="D32" i="45"/>
  <c r="N31" i="45"/>
  <c r="G31" i="45"/>
  <c r="E31" i="45"/>
  <c r="D31" i="45"/>
  <c r="N30" i="45"/>
  <c r="G30" i="45"/>
  <c r="E30" i="45"/>
  <c r="D30" i="45"/>
  <c r="N29" i="45"/>
  <c r="G29" i="45"/>
  <c r="E29" i="45"/>
  <c r="D29" i="45"/>
  <c r="N28" i="45"/>
  <c r="G28" i="45"/>
  <c r="E28" i="45"/>
  <c r="D28" i="45"/>
  <c r="N27" i="45"/>
  <c r="G27" i="45"/>
  <c r="E27" i="45"/>
  <c r="D27" i="45"/>
  <c r="N26" i="45"/>
  <c r="G26" i="45"/>
  <c r="E26" i="45"/>
  <c r="D26" i="45"/>
  <c r="N25" i="45"/>
  <c r="G25" i="45"/>
  <c r="E25" i="45"/>
  <c r="D25" i="45"/>
  <c r="N24" i="45"/>
  <c r="G24" i="45"/>
  <c r="E24" i="45"/>
  <c r="D24" i="45"/>
  <c r="N23" i="45"/>
  <c r="G23" i="45"/>
  <c r="E23" i="45"/>
  <c r="D23" i="45"/>
  <c r="N22" i="45"/>
  <c r="G22" i="45"/>
  <c r="E22" i="45"/>
  <c r="D22" i="45"/>
  <c r="N21" i="45"/>
  <c r="G21" i="45"/>
  <c r="E21" i="45"/>
  <c r="D21" i="45"/>
  <c r="N20" i="45"/>
  <c r="G20" i="45"/>
  <c r="E20" i="45"/>
  <c r="D20" i="45"/>
  <c r="N19" i="45"/>
  <c r="G19" i="45"/>
  <c r="E19" i="45"/>
  <c r="D19" i="45"/>
  <c r="N18" i="45"/>
  <c r="K18" i="45"/>
  <c r="J18" i="45"/>
  <c r="G18" i="45"/>
  <c r="E18" i="45"/>
  <c r="D18" i="45"/>
  <c r="N17" i="45"/>
  <c r="K17" i="45"/>
  <c r="J17" i="45"/>
  <c r="G17" i="45"/>
  <c r="E17" i="45"/>
  <c r="D17" i="45"/>
  <c r="N16" i="45"/>
  <c r="K16" i="45"/>
  <c r="J16" i="45"/>
  <c r="G16" i="45"/>
  <c r="E16" i="45"/>
  <c r="D16" i="45"/>
  <c r="N15" i="45"/>
  <c r="K15" i="45"/>
  <c r="J15" i="45"/>
  <c r="G15" i="45"/>
  <c r="E15" i="45"/>
  <c r="D15" i="45"/>
  <c r="N14" i="45"/>
  <c r="G14" i="45"/>
  <c r="E14" i="45"/>
  <c r="D14" i="45"/>
  <c r="N13" i="45"/>
  <c r="K13" i="45"/>
  <c r="J13" i="45"/>
  <c r="G13" i="45"/>
  <c r="E13" i="45"/>
  <c r="D13" i="45"/>
  <c r="N12" i="45"/>
  <c r="G12" i="45"/>
  <c r="E12" i="45"/>
  <c r="D12" i="45"/>
  <c r="N11" i="45"/>
  <c r="K11" i="45"/>
  <c r="J11" i="45"/>
  <c r="G11" i="45"/>
  <c r="E11" i="45"/>
  <c r="D11" i="45"/>
  <c r="N10" i="45"/>
  <c r="K10" i="45"/>
  <c r="J10" i="45"/>
  <c r="G10" i="45"/>
  <c r="E10" i="45"/>
  <c r="D10" i="45"/>
  <c r="N9" i="45"/>
  <c r="K9" i="45"/>
  <c r="J9" i="45"/>
  <c r="G9" i="45"/>
  <c r="E9" i="45"/>
  <c r="D9" i="45"/>
  <c r="N8" i="45"/>
  <c r="K8" i="45"/>
  <c r="J8" i="45"/>
  <c r="G8" i="45"/>
  <c r="E8" i="45"/>
  <c r="D8" i="45"/>
  <c r="N7" i="45"/>
  <c r="K7" i="45"/>
  <c r="J7" i="45"/>
  <c r="G7" i="45"/>
  <c r="E7" i="45"/>
  <c r="D7" i="45"/>
  <c r="N6" i="45"/>
  <c r="K6" i="45"/>
  <c r="J6" i="45"/>
  <c r="G6" i="45"/>
  <c r="E6" i="45"/>
  <c r="D6" i="45"/>
  <c r="N5" i="45"/>
  <c r="K5" i="45"/>
  <c r="J5" i="45"/>
  <c r="G5" i="45"/>
  <c r="E5" i="45"/>
  <c r="D5" i="45"/>
  <c r="N4" i="45"/>
  <c r="K4" i="45"/>
  <c r="J4" i="45"/>
  <c r="G4" i="45"/>
  <c r="E4" i="45"/>
  <c r="D4" i="45"/>
  <c r="K3" i="45"/>
  <c r="J3" i="45"/>
  <c r="G3" i="45"/>
  <c r="E3" i="45"/>
  <c r="D3" i="45"/>
  <c r="K2" i="45"/>
  <c r="J2" i="45"/>
  <c r="G104" i="44"/>
  <c r="E104" i="44"/>
  <c r="D104" i="44"/>
  <c r="G103" i="44"/>
  <c r="E103" i="44"/>
  <c r="D103" i="44"/>
  <c r="G102" i="44"/>
  <c r="E102" i="44"/>
  <c r="D102" i="44"/>
  <c r="G101" i="44"/>
  <c r="E101" i="44"/>
  <c r="D101" i="44"/>
  <c r="G100" i="44"/>
  <c r="E100" i="44"/>
  <c r="D100" i="44"/>
  <c r="G99" i="44"/>
  <c r="E99" i="44"/>
  <c r="D99" i="44"/>
  <c r="G98" i="44"/>
  <c r="E98" i="44"/>
  <c r="D98" i="44"/>
  <c r="G97" i="44"/>
  <c r="E97" i="44"/>
  <c r="D97" i="44"/>
  <c r="G96" i="44"/>
  <c r="E96" i="44"/>
  <c r="D96" i="44"/>
  <c r="G95" i="44"/>
  <c r="E95" i="44"/>
  <c r="D95" i="44"/>
  <c r="G94" i="44"/>
  <c r="E94" i="44"/>
  <c r="D94" i="44"/>
  <c r="G93" i="44"/>
  <c r="E93" i="44"/>
  <c r="D93" i="44"/>
  <c r="G92" i="44"/>
  <c r="E92" i="44"/>
  <c r="D92" i="44"/>
  <c r="G91" i="44"/>
  <c r="E91" i="44"/>
  <c r="D91" i="44"/>
  <c r="G90" i="44"/>
  <c r="E90" i="44"/>
  <c r="D90" i="44"/>
  <c r="G89" i="44"/>
  <c r="E89" i="44"/>
  <c r="D89" i="44"/>
  <c r="G88" i="44"/>
  <c r="E88" i="44"/>
  <c r="D88" i="44"/>
  <c r="G87" i="44"/>
  <c r="E87" i="44"/>
  <c r="D87" i="44"/>
  <c r="G86" i="44"/>
  <c r="E86" i="44"/>
  <c r="D86" i="44"/>
  <c r="G85" i="44"/>
  <c r="E85" i="44"/>
  <c r="D85" i="44"/>
  <c r="G84" i="44"/>
  <c r="E84" i="44"/>
  <c r="D84" i="44"/>
  <c r="G83" i="44"/>
  <c r="E83" i="44"/>
  <c r="D83" i="44"/>
  <c r="G82" i="44"/>
  <c r="E82" i="44"/>
  <c r="D82" i="44"/>
  <c r="G81" i="44"/>
  <c r="E81" i="44"/>
  <c r="D81" i="44"/>
  <c r="G80" i="44"/>
  <c r="E80" i="44"/>
  <c r="D80" i="44"/>
  <c r="G79" i="44"/>
  <c r="E79" i="44"/>
  <c r="D79" i="44"/>
  <c r="G78" i="44"/>
  <c r="E78" i="44"/>
  <c r="D78" i="44"/>
  <c r="G77" i="44"/>
  <c r="E77" i="44"/>
  <c r="D77" i="44"/>
  <c r="G76" i="44"/>
  <c r="E76" i="44"/>
  <c r="D76" i="44"/>
  <c r="G75" i="44"/>
  <c r="E75" i="44"/>
  <c r="D75" i="44"/>
  <c r="G74" i="44"/>
  <c r="E74" i="44"/>
  <c r="D74" i="44"/>
  <c r="G73" i="44"/>
  <c r="E73" i="44"/>
  <c r="D73" i="44"/>
  <c r="G72" i="44"/>
  <c r="E72" i="44"/>
  <c r="D72" i="44"/>
  <c r="G71" i="44"/>
  <c r="E71" i="44"/>
  <c r="D71" i="44"/>
  <c r="G70" i="44"/>
  <c r="E70" i="44"/>
  <c r="D70" i="44"/>
  <c r="G69" i="44"/>
  <c r="E69" i="44"/>
  <c r="D69" i="44"/>
  <c r="G68" i="44"/>
  <c r="E68" i="44"/>
  <c r="D68" i="44"/>
  <c r="G67" i="44"/>
  <c r="E67" i="44"/>
  <c r="D67" i="44"/>
  <c r="G66" i="44"/>
  <c r="E66" i="44"/>
  <c r="D66" i="44"/>
  <c r="G65" i="44"/>
  <c r="E65" i="44"/>
  <c r="D65" i="44"/>
  <c r="G64" i="44"/>
  <c r="E64" i="44"/>
  <c r="D64" i="44"/>
  <c r="G63" i="44"/>
  <c r="E63" i="44"/>
  <c r="D63" i="44"/>
  <c r="G62" i="44"/>
  <c r="E62" i="44"/>
  <c r="D62" i="44"/>
  <c r="G61" i="44"/>
  <c r="E61" i="44"/>
  <c r="D61" i="44"/>
  <c r="G60" i="44"/>
  <c r="E60" i="44"/>
  <c r="D60" i="44"/>
  <c r="G59" i="44"/>
  <c r="E59" i="44"/>
  <c r="D59" i="44"/>
  <c r="G58" i="44"/>
  <c r="E58" i="44"/>
  <c r="D58" i="44"/>
  <c r="G57" i="44"/>
  <c r="E57" i="44"/>
  <c r="D57" i="44"/>
  <c r="G56" i="44"/>
  <c r="E56" i="44"/>
  <c r="D56" i="44"/>
  <c r="G55" i="44"/>
  <c r="E55" i="44"/>
  <c r="D55" i="44"/>
  <c r="G54" i="44"/>
  <c r="E54" i="44"/>
  <c r="D54" i="44"/>
  <c r="G53" i="44"/>
  <c r="E53" i="44"/>
  <c r="D53" i="44"/>
  <c r="G52" i="44"/>
  <c r="E52" i="44"/>
  <c r="D52" i="44"/>
  <c r="G51" i="44"/>
  <c r="E51" i="44"/>
  <c r="D51" i="44"/>
  <c r="G50" i="44"/>
  <c r="G33" i="44"/>
  <c r="E33" i="44"/>
  <c r="D33" i="44"/>
  <c r="G32" i="44"/>
  <c r="E32" i="44"/>
  <c r="D32" i="44"/>
  <c r="G31" i="44"/>
  <c r="E31" i="44"/>
  <c r="D31" i="44"/>
  <c r="G30" i="44"/>
  <c r="E30" i="44"/>
  <c r="D30" i="44"/>
  <c r="G29" i="44"/>
  <c r="E29" i="44"/>
  <c r="D29" i="44"/>
  <c r="G28" i="44"/>
  <c r="E28" i="44"/>
  <c r="D28" i="44"/>
  <c r="G27" i="44"/>
  <c r="E27" i="44"/>
  <c r="D27" i="44"/>
  <c r="G26" i="44"/>
  <c r="E26" i="44"/>
  <c r="D26" i="44"/>
  <c r="G25" i="44"/>
  <c r="E25" i="44"/>
  <c r="D25" i="44"/>
  <c r="G24" i="44"/>
  <c r="E24" i="44"/>
  <c r="D24" i="44"/>
  <c r="G23" i="44"/>
  <c r="E23" i="44"/>
  <c r="D23" i="44"/>
  <c r="G22" i="44"/>
  <c r="E22" i="44"/>
  <c r="D22" i="44"/>
  <c r="G21" i="44"/>
  <c r="E21" i="44"/>
  <c r="D21" i="44"/>
  <c r="G20" i="44"/>
  <c r="E20" i="44"/>
  <c r="D20" i="44"/>
  <c r="G19" i="44"/>
  <c r="E19" i="44"/>
  <c r="D19" i="44"/>
  <c r="K18" i="44"/>
  <c r="J18" i="44"/>
  <c r="G18" i="44"/>
  <c r="E18" i="44"/>
  <c r="D18" i="44"/>
  <c r="K17" i="44"/>
  <c r="J17" i="44"/>
  <c r="G17" i="44"/>
  <c r="E17" i="44"/>
  <c r="D17" i="44"/>
  <c r="K16" i="44"/>
  <c r="J16" i="44"/>
  <c r="G16" i="44"/>
  <c r="E16" i="44"/>
  <c r="D16" i="44"/>
  <c r="K15" i="44"/>
  <c r="J15" i="44"/>
  <c r="G15" i="44"/>
  <c r="E15" i="44"/>
  <c r="D15" i="44"/>
  <c r="G14" i="44"/>
  <c r="E14" i="44"/>
  <c r="D14" i="44"/>
  <c r="K13" i="44"/>
  <c r="J13" i="44"/>
  <c r="G13" i="44"/>
  <c r="E13" i="44"/>
  <c r="D13" i="44"/>
  <c r="G12" i="44"/>
  <c r="E12" i="44"/>
  <c r="D12" i="44"/>
  <c r="K11" i="44"/>
  <c r="J11" i="44"/>
  <c r="G11" i="44"/>
  <c r="E11" i="44"/>
  <c r="D11" i="44"/>
  <c r="K10" i="44"/>
  <c r="J10" i="44"/>
  <c r="G10" i="44"/>
  <c r="E10" i="44"/>
  <c r="D10" i="44"/>
  <c r="K9" i="44"/>
  <c r="J9" i="44"/>
  <c r="G9" i="44"/>
  <c r="E9" i="44"/>
  <c r="D9" i="44"/>
  <c r="K8" i="44"/>
  <c r="J8" i="44"/>
  <c r="G8" i="44"/>
  <c r="E8" i="44"/>
  <c r="D8" i="44"/>
  <c r="K7" i="44"/>
  <c r="J7" i="44"/>
  <c r="G7" i="44"/>
  <c r="E7" i="44"/>
  <c r="D7" i="44"/>
  <c r="K6" i="44"/>
  <c r="J6" i="44"/>
  <c r="G6" i="44"/>
  <c r="E6" i="44"/>
  <c r="D6" i="44"/>
  <c r="K5" i="44"/>
  <c r="J5" i="44"/>
  <c r="G5" i="44"/>
  <c r="E5" i="44"/>
  <c r="D5" i="44"/>
  <c r="K4" i="44"/>
  <c r="J4" i="44"/>
  <c r="G4" i="44"/>
  <c r="E4" i="44"/>
  <c r="D4" i="44"/>
  <c r="K3" i="44"/>
  <c r="J3" i="44"/>
  <c r="G3" i="44"/>
  <c r="E3" i="44"/>
  <c r="D3" i="44"/>
  <c r="K2" i="44"/>
  <c r="J2" i="44"/>
  <c r="G111" i="43"/>
  <c r="G110" i="43"/>
  <c r="G109" i="43"/>
  <c r="G108" i="43"/>
  <c r="G107" i="43"/>
  <c r="G106" i="43"/>
  <c r="G105" i="43"/>
  <c r="G104" i="43"/>
  <c r="G103" i="43"/>
  <c r="E103" i="43"/>
  <c r="G102" i="43"/>
  <c r="E102" i="43"/>
  <c r="G101" i="43"/>
  <c r="E101" i="43"/>
  <c r="G100" i="43"/>
  <c r="E100" i="43"/>
  <c r="G99" i="43"/>
  <c r="E99" i="43"/>
  <c r="G98" i="43"/>
  <c r="E98" i="43"/>
  <c r="G97" i="43"/>
  <c r="E97" i="43"/>
  <c r="G96" i="43"/>
  <c r="E96" i="43"/>
  <c r="G95" i="43"/>
  <c r="E95" i="43"/>
  <c r="G94" i="43"/>
  <c r="E94" i="43"/>
  <c r="G93" i="43"/>
  <c r="E93" i="43"/>
  <c r="G92" i="43"/>
  <c r="E92" i="43"/>
  <c r="G91" i="43"/>
  <c r="E91" i="43"/>
  <c r="G90" i="43"/>
  <c r="E90" i="43"/>
  <c r="G89" i="43"/>
  <c r="E89" i="43"/>
  <c r="G88" i="43"/>
  <c r="E88" i="43"/>
  <c r="G87" i="43"/>
  <c r="E87" i="43"/>
  <c r="G86" i="43"/>
  <c r="E86" i="43"/>
  <c r="G85" i="43"/>
  <c r="E85" i="43"/>
  <c r="G84" i="43"/>
  <c r="E84" i="43"/>
  <c r="G83" i="43"/>
  <c r="E83" i="43"/>
  <c r="G82" i="43"/>
  <c r="E82" i="43"/>
  <c r="G81" i="43"/>
  <c r="E81" i="43"/>
  <c r="G80" i="43"/>
  <c r="E80" i="43"/>
  <c r="G79" i="43"/>
  <c r="E79" i="43"/>
  <c r="G78" i="43"/>
  <c r="E78" i="43"/>
  <c r="G77" i="43"/>
  <c r="E77" i="43"/>
  <c r="G76" i="43"/>
  <c r="E76" i="43"/>
  <c r="G75" i="43"/>
  <c r="E75" i="43"/>
  <c r="G74" i="43"/>
  <c r="E74" i="43"/>
  <c r="G73" i="43"/>
  <c r="E73" i="43"/>
  <c r="G72" i="43"/>
  <c r="E72" i="43"/>
  <c r="G71" i="43"/>
  <c r="E71" i="43"/>
  <c r="G70" i="43"/>
  <c r="E70" i="43"/>
  <c r="G69" i="43"/>
  <c r="E69" i="43"/>
  <c r="G68" i="43"/>
  <c r="E68" i="43"/>
  <c r="G67" i="43"/>
  <c r="E67" i="43"/>
  <c r="G66" i="43"/>
  <c r="E66" i="43"/>
  <c r="G65" i="43"/>
  <c r="E65" i="43"/>
  <c r="G64" i="43"/>
  <c r="E64" i="43"/>
  <c r="G63" i="43"/>
  <c r="E63" i="43"/>
  <c r="G62" i="43"/>
  <c r="E62" i="43"/>
  <c r="G61" i="43"/>
  <c r="E61" i="43"/>
  <c r="G60" i="43"/>
  <c r="E60" i="43"/>
  <c r="G59" i="43"/>
  <c r="E59" i="43"/>
  <c r="G58" i="43"/>
  <c r="E58" i="43"/>
  <c r="G57" i="43"/>
  <c r="E57" i="43"/>
  <c r="G56" i="43"/>
  <c r="E56" i="43"/>
  <c r="G55" i="43"/>
  <c r="E55" i="43"/>
  <c r="G54" i="43"/>
  <c r="E54" i="43"/>
  <c r="G53" i="43"/>
  <c r="E53" i="43"/>
  <c r="G52" i="43"/>
  <c r="E52" i="43"/>
  <c r="G51" i="43"/>
  <c r="E51" i="43"/>
  <c r="G50" i="43"/>
  <c r="E48" i="43"/>
  <c r="D48" i="43"/>
  <c r="E47" i="43"/>
  <c r="D47" i="43"/>
  <c r="E46" i="43"/>
  <c r="D46" i="43"/>
  <c r="E45" i="43"/>
  <c r="D45" i="43"/>
  <c r="G44" i="43"/>
  <c r="E44" i="43"/>
  <c r="D44" i="43"/>
  <c r="G43" i="43"/>
  <c r="E43" i="43"/>
  <c r="D43" i="43"/>
  <c r="G42" i="43"/>
  <c r="E42" i="43"/>
  <c r="D42" i="43"/>
  <c r="G41" i="43"/>
  <c r="E41" i="43"/>
  <c r="D41" i="43"/>
  <c r="G40" i="43"/>
  <c r="E40" i="43"/>
  <c r="D40" i="43"/>
  <c r="G39" i="43"/>
  <c r="E39" i="43"/>
  <c r="D39" i="43"/>
  <c r="G38" i="43"/>
  <c r="E38" i="43"/>
  <c r="D38" i="43"/>
  <c r="G37" i="43"/>
  <c r="E37" i="43"/>
  <c r="D37" i="43"/>
  <c r="G36" i="43"/>
  <c r="E36" i="43"/>
  <c r="G35" i="43"/>
  <c r="E35" i="43"/>
  <c r="G34" i="43"/>
  <c r="E34" i="43"/>
  <c r="G33" i="43"/>
  <c r="E33" i="43"/>
  <c r="G32" i="43"/>
  <c r="E32" i="43"/>
  <c r="G31" i="43"/>
  <c r="E31" i="43"/>
  <c r="G30" i="43"/>
  <c r="E30" i="43"/>
  <c r="G29" i="43"/>
  <c r="E29" i="43"/>
  <c r="G28" i="43"/>
  <c r="E28" i="43"/>
  <c r="G27" i="43"/>
  <c r="E27" i="43"/>
  <c r="G26" i="43"/>
  <c r="E26" i="43"/>
  <c r="G25" i="43"/>
  <c r="E25" i="43"/>
  <c r="G24" i="43"/>
  <c r="E24" i="43"/>
  <c r="G23" i="43"/>
  <c r="E23" i="43"/>
  <c r="G22" i="43"/>
  <c r="E22" i="43"/>
  <c r="G21" i="43"/>
  <c r="E21" i="43"/>
  <c r="G20" i="43"/>
  <c r="E20" i="43"/>
  <c r="G19" i="43"/>
  <c r="E19" i="43"/>
  <c r="K18" i="43"/>
  <c r="J18" i="43"/>
  <c r="G18" i="43"/>
  <c r="E18" i="43"/>
  <c r="K17" i="43"/>
  <c r="J17" i="43"/>
  <c r="G17" i="43"/>
  <c r="E17" i="43"/>
  <c r="K16" i="43"/>
  <c r="J16" i="43"/>
  <c r="G16" i="43"/>
  <c r="E16" i="43"/>
  <c r="K15" i="43"/>
  <c r="J15" i="43"/>
  <c r="G15" i="43"/>
  <c r="E15" i="43"/>
  <c r="G14" i="43"/>
  <c r="E14" i="43"/>
  <c r="K13" i="43"/>
  <c r="J13" i="43"/>
  <c r="G13" i="43"/>
  <c r="E13" i="43"/>
  <c r="G12" i="43"/>
  <c r="E12" i="43"/>
  <c r="K11" i="43"/>
  <c r="J11" i="43"/>
  <c r="G11" i="43"/>
  <c r="E11" i="43"/>
  <c r="K10" i="43"/>
  <c r="J10" i="43"/>
  <c r="G10" i="43"/>
  <c r="E10" i="43"/>
  <c r="K9" i="43"/>
  <c r="J9" i="43"/>
  <c r="G9" i="43"/>
  <c r="E9" i="43"/>
  <c r="K8" i="43"/>
  <c r="J8" i="43"/>
  <c r="G8" i="43"/>
  <c r="E8" i="43"/>
  <c r="K7" i="43"/>
  <c r="J7" i="43"/>
  <c r="G7" i="43"/>
  <c r="E7" i="43"/>
  <c r="K6" i="43"/>
  <c r="J6" i="43"/>
  <c r="G6" i="43"/>
  <c r="E6" i="43"/>
  <c r="K5" i="43"/>
  <c r="J5" i="43"/>
  <c r="G5" i="43"/>
  <c r="E5" i="43"/>
  <c r="K4" i="43"/>
  <c r="J4" i="43"/>
  <c r="G4" i="43"/>
  <c r="E4" i="43"/>
  <c r="K3" i="43"/>
  <c r="J3" i="43"/>
  <c r="G3" i="43"/>
  <c r="E3" i="43"/>
  <c r="K2" i="43"/>
  <c r="J2" i="43"/>
  <c r="G111" i="42"/>
  <c r="E111" i="42"/>
  <c r="D111" i="42"/>
  <c r="G110" i="42"/>
  <c r="E110" i="42"/>
  <c r="D110" i="42"/>
  <c r="G109" i="42"/>
  <c r="E109" i="42"/>
  <c r="D109" i="42"/>
  <c r="G108" i="42"/>
  <c r="E108" i="42"/>
  <c r="D108" i="42"/>
  <c r="G107" i="42"/>
  <c r="E107" i="42"/>
  <c r="D107" i="42"/>
  <c r="G106" i="42"/>
  <c r="E106" i="42"/>
  <c r="D106" i="42"/>
  <c r="G105" i="42"/>
  <c r="E105" i="42"/>
  <c r="D105" i="42"/>
  <c r="G104" i="42"/>
  <c r="E104" i="42"/>
  <c r="D104" i="42"/>
  <c r="G103" i="42"/>
  <c r="E103" i="42"/>
  <c r="D103" i="42"/>
  <c r="G102" i="42"/>
  <c r="E102" i="42"/>
  <c r="D102" i="42"/>
  <c r="G101" i="42"/>
  <c r="E101" i="42"/>
  <c r="D101" i="42"/>
  <c r="G100" i="42"/>
  <c r="E100" i="42"/>
  <c r="D100" i="42"/>
  <c r="G99" i="42"/>
  <c r="E99" i="42"/>
  <c r="D99" i="42"/>
  <c r="G98" i="42"/>
  <c r="E98" i="42"/>
  <c r="D98" i="42"/>
  <c r="G97" i="42"/>
  <c r="E97" i="42"/>
  <c r="D97" i="42"/>
  <c r="G96" i="42"/>
  <c r="E96" i="42"/>
  <c r="D96" i="42"/>
  <c r="G95" i="42"/>
  <c r="E95" i="42"/>
  <c r="D95" i="42"/>
  <c r="G94" i="42"/>
  <c r="E94" i="42"/>
  <c r="D94" i="42"/>
  <c r="G93" i="42"/>
  <c r="E93" i="42"/>
  <c r="D93" i="42"/>
  <c r="G92" i="42"/>
  <c r="E92" i="42"/>
  <c r="D92" i="42"/>
  <c r="G91" i="42"/>
  <c r="E91" i="42"/>
  <c r="D91" i="42"/>
  <c r="G90" i="42"/>
  <c r="E90" i="42"/>
  <c r="D90" i="42"/>
  <c r="G89" i="42"/>
  <c r="E89" i="42"/>
  <c r="D89" i="42"/>
  <c r="G88" i="42"/>
  <c r="E88" i="42"/>
  <c r="D88" i="42"/>
  <c r="G87" i="42"/>
  <c r="E87" i="42"/>
  <c r="D87" i="42"/>
  <c r="G86" i="42"/>
  <c r="E86" i="42"/>
  <c r="D86" i="42"/>
  <c r="G85" i="42"/>
  <c r="E85" i="42"/>
  <c r="D85" i="42"/>
  <c r="G84" i="42"/>
  <c r="E84" i="42"/>
  <c r="D84" i="42"/>
  <c r="G83" i="42"/>
  <c r="E83" i="42"/>
  <c r="D83" i="42"/>
  <c r="G82" i="42"/>
  <c r="E82" i="42"/>
  <c r="D82" i="42"/>
  <c r="G81" i="42"/>
  <c r="E81" i="42"/>
  <c r="D81" i="42"/>
  <c r="G80" i="42"/>
  <c r="E80" i="42"/>
  <c r="D80" i="42"/>
  <c r="G79" i="42"/>
  <c r="E79" i="42"/>
  <c r="D79" i="42"/>
  <c r="G78" i="42"/>
  <c r="E78" i="42"/>
  <c r="D78" i="42"/>
  <c r="G77" i="42"/>
  <c r="E77" i="42"/>
  <c r="D77" i="42"/>
  <c r="G76" i="42"/>
  <c r="E76" i="42"/>
  <c r="D76" i="42"/>
  <c r="G75" i="42"/>
  <c r="E75" i="42"/>
  <c r="D75" i="42"/>
  <c r="G74" i="42"/>
  <c r="E74" i="42"/>
  <c r="D74" i="42"/>
  <c r="G73" i="42"/>
  <c r="E73" i="42"/>
  <c r="D73" i="42"/>
  <c r="G72" i="42"/>
  <c r="E72" i="42"/>
  <c r="D72" i="42"/>
  <c r="G71" i="42"/>
  <c r="E71" i="42"/>
  <c r="D71" i="42"/>
  <c r="G70" i="42"/>
  <c r="E70" i="42"/>
  <c r="D70" i="42"/>
  <c r="G69" i="42"/>
  <c r="E69" i="42"/>
  <c r="D69" i="42"/>
  <c r="G68" i="42"/>
  <c r="E68" i="42"/>
  <c r="D68" i="42"/>
  <c r="G67" i="42"/>
  <c r="E67" i="42"/>
  <c r="D67" i="42"/>
  <c r="G66" i="42"/>
  <c r="E66" i="42"/>
  <c r="D66" i="42"/>
  <c r="G65" i="42"/>
  <c r="E65" i="42"/>
  <c r="D65" i="42"/>
  <c r="G64" i="42"/>
  <c r="E64" i="42"/>
  <c r="D64" i="42"/>
  <c r="G63" i="42"/>
  <c r="E63" i="42"/>
  <c r="D63" i="42"/>
  <c r="G62" i="42"/>
  <c r="E62" i="42"/>
  <c r="D62" i="42"/>
  <c r="G61" i="42"/>
  <c r="E61" i="42"/>
  <c r="D61" i="42"/>
  <c r="G60" i="42"/>
  <c r="E60" i="42"/>
  <c r="D60" i="42"/>
  <c r="G59" i="42"/>
  <c r="E59" i="42"/>
  <c r="D59" i="42"/>
  <c r="G58" i="42"/>
  <c r="E58" i="42"/>
  <c r="D58" i="42"/>
  <c r="G57" i="42"/>
  <c r="E57" i="42"/>
  <c r="D57" i="42"/>
  <c r="G56" i="42"/>
  <c r="E56" i="42"/>
  <c r="D56" i="42"/>
  <c r="G55" i="42"/>
  <c r="E55" i="42"/>
  <c r="D55" i="42"/>
  <c r="G54" i="42"/>
  <c r="E54" i="42"/>
  <c r="D54" i="42"/>
  <c r="G53" i="42"/>
  <c r="E53" i="42"/>
  <c r="D53" i="42"/>
  <c r="G52" i="42"/>
  <c r="E52" i="42"/>
  <c r="D52" i="42"/>
  <c r="G51" i="42"/>
  <c r="E51" i="42"/>
  <c r="D51" i="42"/>
  <c r="G50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E33" i="42"/>
  <c r="D33" i="42"/>
  <c r="G32" i="42"/>
  <c r="E32" i="42"/>
  <c r="D32" i="42"/>
  <c r="G31" i="42"/>
  <c r="E31" i="42"/>
  <c r="D31" i="42"/>
  <c r="G30" i="42"/>
  <c r="E30" i="42"/>
  <c r="D30" i="42"/>
  <c r="G29" i="42"/>
  <c r="E29" i="42"/>
  <c r="D29" i="42"/>
  <c r="G28" i="42"/>
  <c r="E28" i="42"/>
  <c r="D28" i="42"/>
  <c r="G27" i="42"/>
  <c r="E27" i="42"/>
  <c r="D27" i="42"/>
  <c r="G26" i="42"/>
  <c r="E26" i="42"/>
  <c r="D26" i="42"/>
  <c r="G25" i="42"/>
  <c r="E25" i="42"/>
  <c r="D25" i="42"/>
  <c r="G24" i="42"/>
  <c r="E24" i="42"/>
  <c r="D24" i="42"/>
  <c r="G23" i="42"/>
  <c r="E23" i="42"/>
  <c r="D23" i="42"/>
  <c r="G22" i="42"/>
  <c r="E22" i="42"/>
  <c r="D22" i="42"/>
  <c r="G21" i="42"/>
  <c r="E21" i="42"/>
  <c r="D21" i="42"/>
  <c r="G20" i="42"/>
  <c r="E20" i="42"/>
  <c r="D20" i="42"/>
  <c r="G19" i="42"/>
  <c r="E19" i="42"/>
  <c r="D19" i="42"/>
  <c r="K18" i="42"/>
  <c r="J18" i="42"/>
  <c r="G18" i="42"/>
  <c r="E18" i="42"/>
  <c r="D18" i="42"/>
  <c r="K17" i="42"/>
  <c r="J17" i="42"/>
  <c r="G17" i="42"/>
  <c r="E17" i="42"/>
  <c r="D17" i="42"/>
  <c r="K16" i="42"/>
  <c r="J16" i="42"/>
  <c r="G16" i="42"/>
  <c r="E16" i="42"/>
  <c r="D16" i="42"/>
  <c r="K15" i="42"/>
  <c r="J15" i="42"/>
  <c r="G15" i="42"/>
  <c r="E15" i="42"/>
  <c r="D15" i="42"/>
  <c r="G14" i="42"/>
  <c r="E14" i="42"/>
  <c r="D14" i="42"/>
  <c r="K13" i="42"/>
  <c r="J13" i="42"/>
  <c r="G13" i="42"/>
  <c r="E13" i="42"/>
  <c r="D13" i="42"/>
  <c r="G12" i="42"/>
  <c r="E12" i="42"/>
  <c r="D12" i="42"/>
  <c r="K11" i="42"/>
  <c r="J11" i="42"/>
  <c r="G11" i="42"/>
  <c r="E11" i="42"/>
  <c r="D11" i="42"/>
  <c r="K10" i="42"/>
  <c r="J10" i="42"/>
  <c r="G10" i="42"/>
  <c r="E10" i="42"/>
  <c r="D10" i="42"/>
  <c r="K9" i="42"/>
  <c r="J9" i="42"/>
  <c r="G9" i="42"/>
  <c r="E9" i="42"/>
  <c r="D9" i="42"/>
  <c r="K8" i="42"/>
  <c r="J8" i="42"/>
  <c r="G8" i="42"/>
  <c r="E8" i="42"/>
  <c r="D8" i="42"/>
  <c r="K7" i="42"/>
  <c r="J7" i="42"/>
  <c r="G7" i="42"/>
  <c r="E7" i="42"/>
  <c r="D7" i="42"/>
  <c r="K6" i="42"/>
  <c r="J6" i="42"/>
  <c r="G6" i="42"/>
  <c r="E6" i="42"/>
  <c r="D6" i="42"/>
  <c r="K5" i="42"/>
  <c r="J5" i="42"/>
  <c r="G5" i="42"/>
  <c r="E5" i="42"/>
  <c r="D5" i="42"/>
  <c r="K4" i="42"/>
  <c r="J4" i="42"/>
  <c r="G4" i="42"/>
  <c r="E4" i="42"/>
  <c r="D4" i="42"/>
  <c r="K3" i="42"/>
  <c r="J3" i="42"/>
  <c r="G3" i="42"/>
  <c r="E3" i="42"/>
  <c r="D3" i="42"/>
  <c r="K2" i="42"/>
  <c r="J2" i="42"/>
  <c r="G111" i="29"/>
  <c r="E111" i="29"/>
  <c r="D111" i="29"/>
  <c r="G110" i="29"/>
  <c r="E110" i="29"/>
  <c r="D110" i="29"/>
  <c r="G109" i="29"/>
  <c r="E109" i="29"/>
  <c r="D109" i="29"/>
  <c r="G108" i="29"/>
  <c r="E108" i="29"/>
  <c r="D108" i="29"/>
  <c r="G107" i="29"/>
  <c r="E107" i="29"/>
  <c r="D107" i="29"/>
  <c r="G106" i="29"/>
  <c r="E106" i="29"/>
  <c r="D106" i="29"/>
  <c r="G105" i="29"/>
  <c r="E105" i="29"/>
  <c r="D105" i="29"/>
  <c r="G104" i="29"/>
  <c r="E104" i="29"/>
  <c r="D104" i="29"/>
  <c r="G103" i="29"/>
  <c r="E103" i="29"/>
  <c r="D103" i="29"/>
  <c r="G102" i="29"/>
  <c r="E102" i="29"/>
  <c r="D102" i="29"/>
  <c r="G101" i="29"/>
  <c r="E101" i="29"/>
  <c r="D101" i="29"/>
  <c r="G100" i="29"/>
  <c r="E100" i="29"/>
  <c r="D100" i="29"/>
  <c r="G99" i="29"/>
  <c r="E99" i="29"/>
  <c r="D99" i="29"/>
  <c r="G98" i="29"/>
  <c r="E98" i="29"/>
  <c r="D98" i="29"/>
  <c r="G97" i="29"/>
  <c r="E97" i="29"/>
  <c r="D97" i="29"/>
  <c r="G96" i="29"/>
  <c r="E96" i="29"/>
  <c r="D96" i="29"/>
  <c r="G95" i="29"/>
  <c r="E95" i="29"/>
  <c r="D95" i="29"/>
  <c r="G94" i="29"/>
  <c r="E94" i="29"/>
  <c r="D94" i="29"/>
  <c r="G93" i="29"/>
  <c r="E93" i="29"/>
  <c r="D93" i="29"/>
  <c r="G92" i="29"/>
  <c r="E92" i="29"/>
  <c r="D92" i="29"/>
  <c r="G91" i="29"/>
  <c r="E91" i="29"/>
  <c r="D91" i="29"/>
  <c r="G90" i="29"/>
  <c r="E90" i="29"/>
  <c r="D90" i="29"/>
  <c r="G89" i="29"/>
  <c r="E89" i="29"/>
  <c r="D89" i="29"/>
  <c r="G88" i="29"/>
  <c r="E88" i="29"/>
  <c r="D88" i="29"/>
  <c r="G87" i="29"/>
  <c r="E87" i="29"/>
  <c r="D87" i="29"/>
  <c r="G86" i="29"/>
  <c r="E86" i="29"/>
  <c r="D86" i="29"/>
  <c r="G85" i="29"/>
  <c r="E85" i="29"/>
  <c r="D85" i="29"/>
  <c r="G84" i="29"/>
  <c r="E84" i="29"/>
  <c r="D84" i="29"/>
  <c r="G83" i="29"/>
  <c r="E83" i="29"/>
  <c r="D83" i="29"/>
  <c r="G82" i="29"/>
  <c r="E82" i="29"/>
  <c r="D82" i="29"/>
  <c r="G81" i="29"/>
  <c r="E81" i="29"/>
  <c r="D81" i="29"/>
  <c r="G80" i="29"/>
  <c r="E80" i="29"/>
  <c r="D80" i="29"/>
  <c r="G79" i="29"/>
  <c r="E79" i="29"/>
  <c r="D79" i="29"/>
  <c r="G78" i="29"/>
  <c r="E78" i="29"/>
  <c r="D78" i="29"/>
  <c r="G77" i="29"/>
  <c r="E77" i="29"/>
  <c r="D77" i="29"/>
  <c r="G76" i="29"/>
  <c r="E76" i="29"/>
  <c r="D76" i="29"/>
  <c r="G75" i="29"/>
  <c r="E75" i="29"/>
  <c r="D75" i="29"/>
  <c r="G74" i="29"/>
  <c r="E74" i="29"/>
  <c r="D74" i="29"/>
  <c r="G73" i="29"/>
  <c r="E73" i="29"/>
  <c r="D73" i="29"/>
  <c r="G72" i="29"/>
  <c r="E72" i="29"/>
  <c r="D72" i="29"/>
  <c r="G71" i="29"/>
  <c r="E71" i="29"/>
  <c r="D71" i="29"/>
  <c r="G70" i="29"/>
  <c r="E70" i="29"/>
  <c r="D70" i="29"/>
  <c r="G69" i="29"/>
  <c r="E69" i="29"/>
  <c r="D69" i="29"/>
  <c r="G68" i="29"/>
  <c r="E68" i="29"/>
  <c r="D68" i="29"/>
  <c r="G67" i="29"/>
  <c r="E67" i="29"/>
  <c r="D67" i="29"/>
  <c r="G66" i="29"/>
  <c r="E66" i="29"/>
  <c r="D66" i="29"/>
  <c r="G65" i="29"/>
  <c r="E65" i="29"/>
  <c r="D65" i="29"/>
  <c r="G64" i="29"/>
  <c r="E64" i="29"/>
  <c r="D64" i="29"/>
  <c r="G63" i="29"/>
  <c r="E63" i="29"/>
  <c r="D63" i="29"/>
  <c r="G62" i="29"/>
  <c r="E62" i="29"/>
  <c r="D62" i="29"/>
  <c r="G61" i="29"/>
  <c r="E61" i="29"/>
  <c r="D61" i="29"/>
  <c r="G60" i="29"/>
  <c r="E60" i="29"/>
  <c r="D60" i="29"/>
  <c r="G59" i="29"/>
  <c r="E59" i="29"/>
  <c r="D59" i="29"/>
  <c r="G58" i="29"/>
  <c r="E58" i="29"/>
  <c r="D58" i="29"/>
  <c r="G57" i="29"/>
  <c r="E57" i="29"/>
  <c r="D57" i="29"/>
  <c r="G56" i="29"/>
  <c r="E56" i="29"/>
  <c r="D56" i="29"/>
  <c r="G55" i="29"/>
  <c r="E55" i="29"/>
  <c r="D55" i="29"/>
  <c r="G54" i="29"/>
  <c r="E54" i="29"/>
  <c r="D54" i="29"/>
  <c r="G53" i="29"/>
  <c r="E53" i="29"/>
  <c r="D53" i="29"/>
  <c r="G52" i="29"/>
  <c r="E52" i="29"/>
  <c r="D52" i="29"/>
  <c r="G51" i="29"/>
  <c r="E51" i="29"/>
  <c r="D51" i="29"/>
  <c r="G50" i="29"/>
  <c r="E48" i="29"/>
  <c r="D48" i="29"/>
  <c r="E47" i="29"/>
  <c r="D47" i="29"/>
  <c r="E46" i="29"/>
  <c r="D46" i="29"/>
  <c r="E45" i="29"/>
  <c r="D45" i="29"/>
  <c r="G44" i="29"/>
  <c r="E44" i="29"/>
  <c r="D44" i="29"/>
  <c r="G43" i="29"/>
  <c r="E43" i="29"/>
  <c r="D43" i="29"/>
  <c r="G42" i="29"/>
  <c r="E42" i="29"/>
  <c r="D42" i="29"/>
  <c r="G41" i="29"/>
  <c r="E41" i="29"/>
  <c r="D41" i="29"/>
  <c r="G40" i="29"/>
  <c r="E40" i="29"/>
  <c r="D40" i="29"/>
  <c r="G39" i="29"/>
  <c r="E39" i="29"/>
  <c r="D39" i="29"/>
  <c r="G38" i="29"/>
  <c r="E38" i="29"/>
  <c r="D38" i="29"/>
  <c r="G37" i="29"/>
  <c r="E37" i="29"/>
  <c r="D37" i="29"/>
  <c r="G36" i="29"/>
  <c r="E36" i="29"/>
  <c r="D36" i="29"/>
  <c r="G35" i="29"/>
  <c r="E35" i="29"/>
  <c r="D35" i="29"/>
  <c r="G34" i="29"/>
  <c r="E34" i="29"/>
  <c r="D34" i="29"/>
  <c r="G33" i="29"/>
  <c r="E33" i="29"/>
  <c r="D33" i="29"/>
  <c r="G32" i="29"/>
  <c r="E32" i="29"/>
  <c r="D32" i="29"/>
  <c r="G31" i="29"/>
  <c r="E31" i="29"/>
  <c r="D31" i="29"/>
  <c r="G30" i="29"/>
  <c r="E30" i="29"/>
  <c r="D30" i="29"/>
  <c r="G29" i="29"/>
  <c r="E29" i="29"/>
  <c r="D29" i="29"/>
  <c r="G28" i="29"/>
  <c r="E28" i="29"/>
  <c r="D28" i="29"/>
  <c r="G27" i="29"/>
  <c r="E27" i="29"/>
  <c r="D27" i="29"/>
  <c r="G26" i="29"/>
  <c r="E26" i="29"/>
  <c r="D26" i="29"/>
  <c r="G25" i="29"/>
  <c r="E25" i="29"/>
  <c r="D25" i="29"/>
  <c r="G24" i="29"/>
  <c r="E24" i="29"/>
  <c r="D24" i="29"/>
  <c r="G23" i="29"/>
  <c r="E23" i="29"/>
  <c r="D23" i="29"/>
  <c r="G22" i="29"/>
  <c r="E22" i="29"/>
  <c r="D22" i="29"/>
  <c r="G21" i="29"/>
  <c r="E21" i="29"/>
  <c r="D21" i="29"/>
  <c r="G20" i="29"/>
  <c r="E20" i="29"/>
  <c r="D20" i="29"/>
  <c r="G19" i="29"/>
  <c r="E19" i="29"/>
  <c r="D19" i="29"/>
  <c r="K18" i="29"/>
  <c r="J18" i="29"/>
  <c r="G18" i="29"/>
  <c r="E18" i="29"/>
  <c r="D18" i="29"/>
  <c r="K17" i="29"/>
  <c r="J17" i="29"/>
  <c r="G17" i="29"/>
  <c r="E17" i="29"/>
  <c r="D17" i="29"/>
  <c r="K16" i="29"/>
  <c r="J16" i="29"/>
  <c r="G16" i="29"/>
  <c r="E16" i="29"/>
  <c r="D16" i="29"/>
  <c r="K15" i="29"/>
  <c r="J15" i="29"/>
  <c r="G15" i="29"/>
  <c r="E15" i="29"/>
  <c r="D15" i="29"/>
  <c r="G14" i="29"/>
  <c r="E14" i="29"/>
  <c r="D14" i="29"/>
  <c r="K13" i="29"/>
  <c r="J13" i="29"/>
  <c r="G13" i="29"/>
  <c r="E13" i="29"/>
  <c r="D13" i="29"/>
  <c r="G12" i="29"/>
  <c r="E12" i="29"/>
  <c r="D12" i="29"/>
  <c r="K11" i="29"/>
  <c r="J11" i="29"/>
  <c r="G11" i="29"/>
  <c r="E11" i="29"/>
  <c r="D11" i="29"/>
  <c r="K10" i="29"/>
  <c r="J10" i="29"/>
  <c r="G10" i="29"/>
  <c r="E10" i="29"/>
  <c r="D10" i="29"/>
  <c r="K9" i="29"/>
  <c r="J9" i="29"/>
  <c r="G9" i="29"/>
  <c r="E9" i="29"/>
  <c r="D9" i="29"/>
  <c r="K8" i="29"/>
  <c r="J8" i="29"/>
  <c r="G8" i="29"/>
  <c r="E8" i="29"/>
  <c r="D8" i="29"/>
  <c r="K7" i="29"/>
  <c r="J7" i="29"/>
  <c r="G7" i="29"/>
  <c r="E7" i="29"/>
  <c r="D7" i="29"/>
  <c r="K6" i="29"/>
  <c r="J6" i="29"/>
  <c r="G6" i="29"/>
  <c r="E6" i="29"/>
  <c r="D6" i="29"/>
  <c r="K5" i="29"/>
  <c r="J5" i="29"/>
  <c r="G5" i="29"/>
  <c r="E5" i="29"/>
  <c r="D5" i="29"/>
  <c r="K4" i="29"/>
  <c r="J4" i="29"/>
  <c r="G4" i="29"/>
  <c r="E4" i="29"/>
  <c r="D4" i="29"/>
  <c r="K3" i="29"/>
  <c r="J3" i="29"/>
  <c r="G3" i="29"/>
  <c r="E3" i="29"/>
  <c r="D3" i="29"/>
  <c r="K2" i="29"/>
  <c r="J2" i="29"/>
  <c r="G111" i="35"/>
  <c r="E111" i="35"/>
  <c r="D111" i="35"/>
  <c r="G110" i="35"/>
  <c r="E110" i="35"/>
  <c r="D110" i="35"/>
  <c r="G109" i="35"/>
  <c r="E109" i="35"/>
  <c r="D109" i="35"/>
  <c r="G108" i="35"/>
  <c r="E108" i="35"/>
  <c r="D108" i="35"/>
  <c r="G107" i="35"/>
  <c r="E107" i="35"/>
  <c r="D107" i="35"/>
  <c r="G106" i="35"/>
  <c r="E106" i="35"/>
  <c r="D106" i="35"/>
  <c r="G105" i="35"/>
  <c r="E105" i="35"/>
  <c r="D105" i="35"/>
  <c r="G104" i="35"/>
  <c r="E104" i="35"/>
  <c r="D104" i="35"/>
  <c r="G103" i="35"/>
  <c r="E103" i="35"/>
  <c r="D103" i="35"/>
  <c r="G102" i="35"/>
  <c r="E102" i="35"/>
  <c r="D102" i="35"/>
  <c r="G101" i="35"/>
  <c r="E101" i="35"/>
  <c r="D101" i="35"/>
  <c r="G100" i="35"/>
  <c r="E100" i="35"/>
  <c r="D100" i="35"/>
  <c r="G99" i="35"/>
  <c r="E99" i="35"/>
  <c r="D99" i="35"/>
  <c r="G98" i="35"/>
  <c r="E98" i="35"/>
  <c r="D98" i="35"/>
  <c r="G97" i="35"/>
  <c r="E97" i="35"/>
  <c r="D97" i="35"/>
  <c r="G96" i="35"/>
  <c r="E96" i="35"/>
  <c r="D96" i="35"/>
  <c r="G95" i="35"/>
  <c r="E95" i="35"/>
  <c r="D95" i="35"/>
  <c r="G94" i="35"/>
  <c r="E94" i="35"/>
  <c r="D94" i="35"/>
  <c r="G93" i="35"/>
  <c r="E93" i="35"/>
  <c r="D93" i="35"/>
  <c r="G92" i="35"/>
  <c r="E92" i="35"/>
  <c r="D92" i="35"/>
  <c r="G91" i="35"/>
  <c r="E91" i="35"/>
  <c r="D91" i="35"/>
  <c r="G90" i="35"/>
  <c r="E90" i="35"/>
  <c r="D90" i="35"/>
  <c r="G89" i="35"/>
  <c r="E89" i="35"/>
  <c r="D89" i="35"/>
  <c r="G88" i="35"/>
  <c r="E88" i="35"/>
  <c r="D88" i="35"/>
  <c r="G87" i="35"/>
  <c r="E87" i="35"/>
  <c r="D87" i="35"/>
  <c r="G86" i="35"/>
  <c r="E86" i="35"/>
  <c r="D86" i="35"/>
  <c r="G85" i="35"/>
  <c r="E85" i="35"/>
  <c r="D85" i="35"/>
  <c r="G84" i="35"/>
  <c r="E84" i="35"/>
  <c r="D84" i="35"/>
  <c r="G83" i="35"/>
  <c r="E83" i="35"/>
  <c r="D83" i="35"/>
  <c r="G82" i="35"/>
  <c r="E82" i="35"/>
  <c r="D82" i="35"/>
  <c r="G81" i="35"/>
  <c r="E81" i="35"/>
  <c r="D81" i="35"/>
  <c r="G80" i="35"/>
  <c r="E80" i="35"/>
  <c r="D80" i="35"/>
  <c r="G79" i="35"/>
  <c r="E79" i="35"/>
  <c r="D79" i="35"/>
  <c r="G78" i="35"/>
  <c r="E78" i="35"/>
  <c r="D78" i="35"/>
  <c r="G77" i="35"/>
  <c r="E77" i="35"/>
  <c r="D77" i="35"/>
  <c r="G76" i="35"/>
  <c r="E76" i="35"/>
  <c r="D76" i="35"/>
  <c r="G75" i="35"/>
  <c r="E75" i="35"/>
  <c r="D75" i="35"/>
  <c r="G74" i="35"/>
  <c r="E74" i="35"/>
  <c r="D74" i="35"/>
  <c r="G73" i="35"/>
  <c r="E73" i="35"/>
  <c r="D73" i="35"/>
  <c r="G72" i="35"/>
  <c r="E72" i="35"/>
  <c r="D72" i="35"/>
  <c r="G71" i="35"/>
  <c r="E71" i="35"/>
  <c r="D71" i="35"/>
  <c r="G70" i="35"/>
  <c r="E70" i="35"/>
  <c r="D70" i="35"/>
  <c r="G69" i="35"/>
  <c r="E69" i="35"/>
  <c r="D69" i="35"/>
  <c r="G68" i="35"/>
  <c r="E68" i="35"/>
  <c r="D68" i="35"/>
  <c r="G67" i="35"/>
  <c r="E67" i="35"/>
  <c r="D67" i="35"/>
  <c r="G66" i="35"/>
  <c r="E66" i="35"/>
  <c r="D66" i="35"/>
  <c r="G65" i="35"/>
  <c r="E65" i="35"/>
  <c r="D65" i="35"/>
  <c r="G64" i="35"/>
  <c r="E64" i="35"/>
  <c r="D64" i="35"/>
  <c r="G63" i="35"/>
  <c r="E63" i="35"/>
  <c r="D63" i="35"/>
  <c r="G62" i="35"/>
  <c r="E62" i="35"/>
  <c r="D62" i="35"/>
  <c r="G61" i="35"/>
  <c r="E61" i="35"/>
  <c r="D61" i="35"/>
  <c r="G60" i="35"/>
  <c r="E60" i="35"/>
  <c r="D60" i="35"/>
  <c r="G59" i="35"/>
  <c r="E59" i="35"/>
  <c r="D59" i="35"/>
  <c r="G58" i="35"/>
  <c r="E58" i="35"/>
  <c r="D58" i="35"/>
  <c r="G57" i="35"/>
  <c r="E57" i="35"/>
  <c r="D57" i="35"/>
  <c r="G56" i="35"/>
  <c r="E56" i="35"/>
  <c r="D56" i="35"/>
  <c r="G55" i="35"/>
  <c r="E55" i="35"/>
  <c r="D55" i="35"/>
  <c r="G54" i="35"/>
  <c r="E54" i="35"/>
  <c r="D54" i="35"/>
  <c r="G53" i="35"/>
  <c r="E53" i="35"/>
  <c r="D53" i="35"/>
  <c r="G52" i="35"/>
  <c r="E52" i="35"/>
  <c r="D52" i="35"/>
  <c r="G51" i="35"/>
  <c r="E51" i="35"/>
  <c r="D51" i="35"/>
  <c r="G50" i="35"/>
  <c r="E48" i="35"/>
  <c r="D48" i="35"/>
  <c r="E47" i="35"/>
  <c r="D47" i="35"/>
  <c r="E46" i="35"/>
  <c r="D46" i="35"/>
  <c r="E45" i="35"/>
  <c r="D45" i="35"/>
  <c r="G44" i="35"/>
  <c r="E44" i="35"/>
  <c r="D44" i="35"/>
  <c r="G43" i="35"/>
  <c r="E43" i="35"/>
  <c r="D43" i="35"/>
  <c r="G42" i="35"/>
  <c r="E42" i="35"/>
  <c r="D42" i="35"/>
  <c r="G41" i="35"/>
  <c r="E41" i="35"/>
  <c r="D41" i="35"/>
  <c r="G40" i="35"/>
  <c r="E40" i="35"/>
  <c r="D40" i="35"/>
  <c r="G39" i="35"/>
  <c r="E39" i="35"/>
  <c r="D39" i="35"/>
  <c r="G38" i="35"/>
  <c r="E38" i="35"/>
  <c r="D38" i="35"/>
  <c r="G37" i="35"/>
  <c r="E37" i="35"/>
  <c r="D37" i="35"/>
  <c r="G36" i="35"/>
  <c r="E36" i="35"/>
  <c r="D36" i="35"/>
  <c r="G35" i="35"/>
  <c r="E35" i="35"/>
  <c r="D35" i="35"/>
  <c r="G34" i="35"/>
  <c r="E34" i="35"/>
  <c r="D34" i="35"/>
  <c r="G33" i="35"/>
  <c r="E33" i="35"/>
  <c r="D33" i="35"/>
  <c r="G32" i="35"/>
  <c r="E32" i="35"/>
  <c r="D32" i="35"/>
  <c r="G31" i="35"/>
  <c r="E31" i="35"/>
  <c r="D31" i="35"/>
  <c r="G30" i="35"/>
  <c r="E30" i="35"/>
  <c r="D30" i="35"/>
  <c r="G29" i="35"/>
  <c r="E29" i="35"/>
  <c r="D29" i="35"/>
  <c r="G28" i="35"/>
  <c r="E28" i="35"/>
  <c r="D28" i="35"/>
  <c r="G27" i="35"/>
  <c r="E27" i="35"/>
  <c r="D27" i="35"/>
  <c r="G26" i="35"/>
  <c r="E26" i="35"/>
  <c r="D26" i="35"/>
  <c r="G25" i="35"/>
  <c r="E25" i="35"/>
  <c r="D25" i="35"/>
  <c r="G24" i="35"/>
  <c r="E24" i="35"/>
  <c r="D24" i="35"/>
  <c r="G23" i="35"/>
  <c r="E23" i="35"/>
  <c r="D23" i="35"/>
  <c r="G22" i="35"/>
  <c r="E22" i="35"/>
  <c r="D22" i="35"/>
  <c r="G21" i="35"/>
  <c r="E21" i="35"/>
  <c r="D21" i="35"/>
  <c r="G20" i="35"/>
  <c r="E20" i="35"/>
  <c r="D20" i="35"/>
  <c r="G19" i="35"/>
  <c r="E19" i="35"/>
  <c r="D19" i="35"/>
  <c r="K18" i="35"/>
  <c r="J18" i="35"/>
  <c r="G18" i="35"/>
  <c r="E18" i="35"/>
  <c r="D18" i="35"/>
  <c r="K17" i="35"/>
  <c r="J17" i="35"/>
  <c r="G17" i="35"/>
  <c r="E17" i="35"/>
  <c r="D17" i="35"/>
  <c r="K16" i="35"/>
  <c r="J16" i="35"/>
  <c r="G16" i="35"/>
  <c r="E16" i="35"/>
  <c r="D16" i="35"/>
  <c r="K15" i="35"/>
  <c r="J15" i="35"/>
  <c r="G15" i="35"/>
  <c r="E15" i="35"/>
  <c r="D15" i="35"/>
  <c r="G14" i="35"/>
  <c r="E14" i="35"/>
  <c r="D14" i="35"/>
  <c r="K13" i="35"/>
  <c r="J13" i="35"/>
  <c r="G13" i="35"/>
  <c r="E13" i="35"/>
  <c r="D13" i="35"/>
  <c r="G12" i="35"/>
  <c r="E12" i="35"/>
  <c r="D12" i="35"/>
  <c r="K11" i="35"/>
  <c r="J11" i="35"/>
  <c r="G11" i="35"/>
  <c r="E11" i="35"/>
  <c r="D11" i="35"/>
  <c r="K10" i="35"/>
  <c r="J10" i="35"/>
  <c r="G10" i="35"/>
  <c r="E10" i="35"/>
  <c r="D10" i="35"/>
  <c r="K9" i="35"/>
  <c r="J9" i="35"/>
  <c r="G9" i="35"/>
  <c r="E9" i="35"/>
  <c r="D9" i="35"/>
  <c r="K8" i="35"/>
  <c r="J8" i="35"/>
  <c r="G8" i="35"/>
  <c r="E8" i="35"/>
  <c r="D8" i="35"/>
  <c r="K7" i="35"/>
  <c r="J7" i="35"/>
  <c r="G7" i="35"/>
  <c r="E7" i="35"/>
  <c r="D7" i="35"/>
  <c r="K6" i="35"/>
  <c r="J6" i="35"/>
  <c r="G6" i="35"/>
  <c r="E6" i="35"/>
  <c r="D6" i="35"/>
  <c r="K5" i="35"/>
  <c r="J5" i="35"/>
  <c r="G5" i="35"/>
  <c r="E5" i="35"/>
  <c r="D5" i="35"/>
  <c r="K4" i="35"/>
  <c r="J4" i="35"/>
  <c r="G4" i="35"/>
  <c r="E4" i="35"/>
  <c r="D4" i="35"/>
  <c r="K3" i="35"/>
  <c r="J3" i="35"/>
  <c r="G3" i="35"/>
  <c r="E3" i="35"/>
  <c r="D3" i="35"/>
  <c r="K2" i="35"/>
  <c r="J2" i="35"/>
  <c r="G111" i="34"/>
  <c r="E111" i="34"/>
  <c r="D111" i="34"/>
  <c r="G110" i="34"/>
  <c r="E110" i="34"/>
  <c r="D110" i="34"/>
  <c r="G109" i="34"/>
  <c r="E109" i="34"/>
  <c r="D109" i="34"/>
  <c r="G108" i="34"/>
  <c r="E108" i="34"/>
  <c r="D108" i="34"/>
  <c r="G107" i="34"/>
  <c r="E107" i="34"/>
  <c r="D107" i="34"/>
  <c r="G106" i="34"/>
  <c r="E106" i="34"/>
  <c r="D106" i="34"/>
  <c r="G105" i="34"/>
  <c r="E105" i="34"/>
  <c r="D105" i="34"/>
  <c r="G104" i="34"/>
  <c r="E104" i="34"/>
  <c r="D104" i="34"/>
  <c r="G103" i="34"/>
  <c r="E103" i="34"/>
  <c r="D103" i="34"/>
  <c r="G102" i="34"/>
  <c r="E102" i="34"/>
  <c r="D102" i="34"/>
  <c r="G101" i="34"/>
  <c r="E101" i="34"/>
  <c r="D101" i="34"/>
  <c r="G100" i="34"/>
  <c r="E100" i="34"/>
  <c r="D100" i="34"/>
  <c r="G99" i="34"/>
  <c r="E99" i="34"/>
  <c r="D99" i="34"/>
  <c r="G98" i="34"/>
  <c r="E98" i="34"/>
  <c r="D98" i="34"/>
  <c r="G97" i="34"/>
  <c r="E97" i="34"/>
  <c r="D97" i="34"/>
  <c r="G96" i="34"/>
  <c r="E96" i="34"/>
  <c r="D96" i="34"/>
  <c r="G95" i="34"/>
  <c r="E95" i="34"/>
  <c r="D95" i="34"/>
  <c r="G94" i="34"/>
  <c r="E94" i="34"/>
  <c r="D94" i="34"/>
  <c r="G93" i="34"/>
  <c r="E93" i="34"/>
  <c r="D93" i="34"/>
  <c r="G92" i="34"/>
  <c r="E92" i="34"/>
  <c r="D92" i="34"/>
  <c r="G91" i="34"/>
  <c r="E91" i="34"/>
  <c r="D91" i="34"/>
  <c r="G90" i="34"/>
  <c r="E90" i="34"/>
  <c r="D90" i="34"/>
  <c r="G89" i="34"/>
  <c r="E89" i="34"/>
  <c r="D89" i="34"/>
  <c r="G88" i="34"/>
  <c r="E88" i="34"/>
  <c r="D88" i="34"/>
  <c r="G87" i="34"/>
  <c r="E87" i="34"/>
  <c r="D87" i="34"/>
  <c r="G86" i="34"/>
  <c r="E86" i="34"/>
  <c r="D86" i="34"/>
  <c r="G85" i="34"/>
  <c r="E85" i="34"/>
  <c r="D85" i="34"/>
  <c r="G84" i="34"/>
  <c r="E84" i="34"/>
  <c r="D84" i="34"/>
  <c r="G83" i="34"/>
  <c r="E83" i="34"/>
  <c r="D83" i="34"/>
  <c r="G82" i="34"/>
  <c r="E82" i="34"/>
  <c r="D82" i="34"/>
  <c r="G81" i="34"/>
  <c r="E81" i="34"/>
  <c r="D81" i="34"/>
  <c r="G80" i="34"/>
  <c r="E80" i="34"/>
  <c r="D80" i="34"/>
  <c r="G79" i="34"/>
  <c r="E79" i="34"/>
  <c r="D79" i="34"/>
  <c r="G78" i="34"/>
  <c r="E78" i="34"/>
  <c r="D78" i="34"/>
  <c r="G77" i="34"/>
  <c r="E77" i="34"/>
  <c r="D77" i="34"/>
  <c r="G76" i="34"/>
  <c r="E76" i="34"/>
  <c r="D76" i="34"/>
  <c r="G75" i="34"/>
  <c r="E75" i="34"/>
  <c r="D75" i="34"/>
  <c r="G74" i="34"/>
  <c r="E74" i="34"/>
  <c r="D74" i="34"/>
  <c r="G73" i="34"/>
  <c r="E73" i="34"/>
  <c r="D73" i="34"/>
  <c r="G72" i="34"/>
  <c r="E72" i="34"/>
  <c r="D72" i="34"/>
  <c r="G71" i="34"/>
  <c r="E71" i="34"/>
  <c r="D71" i="34"/>
  <c r="G70" i="34"/>
  <c r="E70" i="34"/>
  <c r="D70" i="34"/>
  <c r="G69" i="34"/>
  <c r="E69" i="34"/>
  <c r="D69" i="34"/>
  <c r="G68" i="34"/>
  <c r="E68" i="34"/>
  <c r="D68" i="34"/>
  <c r="G67" i="34"/>
  <c r="E67" i="34"/>
  <c r="D67" i="34"/>
  <c r="G66" i="34"/>
  <c r="E66" i="34"/>
  <c r="D66" i="34"/>
  <c r="G65" i="34"/>
  <c r="E65" i="34"/>
  <c r="D65" i="34"/>
  <c r="G64" i="34"/>
  <c r="E64" i="34"/>
  <c r="D64" i="34"/>
  <c r="G63" i="34"/>
  <c r="E63" i="34"/>
  <c r="D63" i="34"/>
  <c r="G62" i="34"/>
  <c r="E62" i="34"/>
  <c r="D62" i="34"/>
  <c r="G61" i="34"/>
  <c r="E61" i="34"/>
  <c r="D61" i="34"/>
  <c r="G60" i="34"/>
  <c r="E60" i="34"/>
  <c r="D60" i="34"/>
  <c r="G59" i="34"/>
  <c r="E59" i="34"/>
  <c r="D59" i="34"/>
  <c r="G58" i="34"/>
  <c r="E58" i="34"/>
  <c r="D58" i="34"/>
  <c r="G57" i="34"/>
  <c r="E57" i="34"/>
  <c r="D57" i="34"/>
  <c r="G56" i="34"/>
  <c r="E56" i="34"/>
  <c r="D56" i="34"/>
  <c r="G55" i="34"/>
  <c r="E55" i="34"/>
  <c r="D55" i="34"/>
  <c r="G54" i="34"/>
  <c r="E54" i="34"/>
  <c r="D54" i="34"/>
  <c r="G53" i="34"/>
  <c r="E53" i="34"/>
  <c r="D53" i="34"/>
  <c r="G52" i="34"/>
  <c r="E52" i="34"/>
  <c r="D52" i="34"/>
  <c r="G51" i="34"/>
  <c r="E51" i="34"/>
  <c r="D51" i="34"/>
  <c r="G50" i="34"/>
  <c r="E48" i="34"/>
  <c r="D48" i="34"/>
  <c r="E47" i="34"/>
  <c r="D47" i="34"/>
  <c r="E46" i="34"/>
  <c r="D46" i="34"/>
  <c r="E45" i="34"/>
  <c r="D45" i="34"/>
  <c r="G44" i="34"/>
  <c r="E44" i="34"/>
  <c r="D44" i="34"/>
  <c r="G43" i="34"/>
  <c r="E43" i="34"/>
  <c r="D43" i="34"/>
  <c r="G42" i="34"/>
  <c r="E42" i="34"/>
  <c r="D42" i="34"/>
  <c r="G41" i="34"/>
  <c r="E41" i="34"/>
  <c r="D41" i="34"/>
  <c r="G40" i="34"/>
  <c r="E40" i="34"/>
  <c r="D40" i="34"/>
  <c r="G39" i="34"/>
  <c r="E39" i="34"/>
  <c r="D39" i="34"/>
  <c r="G38" i="34"/>
  <c r="E38" i="34"/>
  <c r="D38" i="34"/>
  <c r="G37" i="34"/>
  <c r="E37" i="34"/>
  <c r="D37" i="34"/>
  <c r="G36" i="34"/>
  <c r="E36" i="34"/>
  <c r="D36" i="34"/>
  <c r="G35" i="34"/>
  <c r="E35" i="34"/>
  <c r="D35" i="34"/>
  <c r="G34" i="34"/>
  <c r="E34" i="34"/>
  <c r="D34" i="34"/>
  <c r="G33" i="34"/>
  <c r="E33" i="34"/>
  <c r="D33" i="34"/>
  <c r="G32" i="34"/>
  <c r="E32" i="34"/>
  <c r="D32" i="34"/>
  <c r="G31" i="34"/>
  <c r="E31" i="34"/>
  <c r="D31" i="34"/>
  <c r="G30" i="34"/>
  <c r="E30" i="34"/>
  <c r="D30" i="34"/>
  <c r="G29" i="34"/>
  <c r="E29" i="34"/>
  <c r="D29" i="34"/>
  <c r="G28" i="34"/>
  <c r="E28" i="34"/>
  <c r="D28" i="34"/>
  <c r="G27" i="34"/>
  <c r="E27" i="34"/>
  <c r="D27" i="34"/>
  <c r="G26" i="34"/>
  <c r="E26" i="34"/>
  <c r="D26" i="34"/>
  <c r="G25" i="34"/>
  <c r="E25" i="34"/>
  <c r="D25" i="34"/>
  <c r="G24" i="34"/>
  <c r="E24" i="34"/>
  <c r="D24" i="34"/>
  <c r="G23" i="34"/>
  <c r="E23" i="34"/>
  <c r="D23" i="34"/>
  <c r="G22" i="34"/>
  <c r="E22" i="34"/>
  <c r="D22" i="34"/>
  <c r="G21" i="34"/>
  <c r="E21" i="34"/>
  <c r="D21" i="34"/>
  <c r="G20" i="34"/>
  <c r="E20" i="34"/>
  <c r="D20" i="34"/>
  <c r="G19" i="34"/>
  <c r="E19" i="34"/>
  <c r="D19" i="34"/>
  <c r="K18" i="34"/>
  <c r="J18" i="34"/>
  <c r="G18" i="34"/>
  <c r="E18" i="34"/>
  <c r="D18" i="34"/>
  <c r="K17" i="34"/>
  <c r="J17" i="34"/>
  <c r="G17" i="34"/>
  <c r="E17" i="34"/>
  <c r="D17" i="34"/>
  <c r="K16" i="34"/>
  <c r="J16" i="34"/>
  <c r="G16" i="34"/>
  <c r="E16" i="34"/>
  <c r="D16" i="34"/>
  <c r="K15" i="34"/>
  <c r="J15" i="34"/>
  <c r="G15" i="34"/>
  <c r="E15" i="34"/>
  <c r="D15" i="34"/>
  <c r="G14" i="34"/>
  <c r="E14" i="34"/>
  <c r="D14" i="34"/>
  <c r="K13" i="34"/>
  <c r="J13" i="34"/>
  <c r="G13" i="34"/>
  <c r="E13" i="34"/>
  <c r="D13" i="34"/>
  <c r="G12" i="34"/>
  <c r="E12" i="34"/>
  <c r="D12" i="34"/>
  <c r="K11" i="34"/>
  <c r="J11" i="34"/>
  <c r="G11" i="34"/>
  <c r="E11" i="34"/>
  <c r="D11" i="34"/>
  <c r="K10" i="34"/>
  <c r="J10" i="34"/>
  <c r="G10" i="34"/>
  <c r="E10" i="34"/>
  <c r="D10" i="34"/>
  <c r="K9" i="34"/>
  <c r="J9" i="34"/>
  <c r="G9" i="34"/>
  <c r="E9" i="34"/>
  <c r="D9" i="34"/>
  <c r="K8" i="34"/>
  <c r="J8" i="34"/>
  <c r="G8" i="34"/>
  <c r="E8" i="34"/>
  <c r="D8" i="34"/>
  <c r="K7" i="34"/>
  <c r="J7" i="34"/>
  <c r="G7" i="34"/>
  <c r="E7" i="34"/>
  <c r="D7" i="34"/>
  <c r="K6" i="34"/>
  <c r="J6" i="34"/>
  <c r="G6" i="34"/>
  <c r="E6" i="34"/>
  <c r="D6" i="34"/>
  <c r="K5" i="34"/>
  <c r="J5" i="34"/>
  <c r="G5" i="34"/>
  <c r="E5" i="34"/>
  <c r="D5" i="34"/>
  <c r="K4" i="34"/>
  <c r="J4" i="34"/>
  <c r="G4" i="34"/>
  <c r="E4" i="34"/>
  <c r="D4" i="34"/>
  <c r="K3" i="34"/>
  <c r="J3" i="34"/>
  <c r="G3" i="34"/>
  <c r="E3" i="34"/>
  <c r="D3" i="34"/>
  <c r="K2" i="34"/>
  <c r="J2" i="34"/>
  <c r="G111" i="33"/>
  <c r="E111" i="33"/>
  <c r="D111" i="33"/>
  <c r="G110" i="33"/>
  <c r="E110" i="33"/>
  <c r="D110" i="33"/>
  <c r="G109" i="33"/>
  <c r="E109" i="33"/>
  <c r="D109" i="33"/>
  <c r="G108" i="33"/>
  <c r="E108" i="33"/>
  <c r="D108" i="33"/>
  <c r="G107" i="33"/>
  <c r="E107" i="33"/>
  <c r="D107" i="33"/>
  <c r="G106" i="33"/>
  <c r="E106" i="33"/>
  <c r="D106" i="33"/>
  <c r="G105" i="33"/>
  <c r="E105" i="33"/>
  <c r="D105" i="33"/>
  <c r="G104" i="33"/>
  <c r="E104" i="33"/>
  <c r="D104" i="33"/>
  <c r="G103" i="33"/>
  <c r="E103" i="33"/>
  <c r="D103" i="33"/>
  <c r="G102" i="33"/>
  <c r="E102" i="33"/>
  <c r="D102" i="33"/>
  <c r="G101" i="33"/>
  <c r="E101" i="33"/>
  <c r="D101" i="33"/>
  <c r="G100" i="33"/>
  <c r="E100" i="33"/>
  <c r="D100" i="33"/>
  <c r="G99" i="33"/>
  <c r="E99" i="33"/>
  <c r="D99" i="33"/>
  <c r="G98" i="33"/>
  <c r="E98" i="33"/>
  <c r="D98" i="33"/>
  <c r="G97" i="33"/>
  <c r="E97" i="33"/>
  <c r="D97" i="33"/>
  <c r="G96" i="33"/>
  <c r="E96" i="33"/>
  <c r="D96" i="33"/>
  <c r="G95" i="33"/>
  <c r="E95" i="33"/>
  <c r="D95" i="33"/>
  <c r="G94" i="33"/>
  <c r="E94" i="33"/>
  <c r="D94" i="33"/>
  <c r="G93" i="33"/>
  <c r="E93" i="33"/>
  <c r="D93" i="33"/>
  <c r="G92" i="33"/>
  <c r="E92" i="33"/>
  <c r="D92" i="33"/>
  <c r="G91" i="33"/>
  <c r="E91" i="33"/>
  <c r="D91" i="33"/>
  <c r="G90" i="33"/>
  <c r="E90" i="33"/>
  <c r="D90" i="33"/>
  <c r="G89" i="33"/>
  <c r="E89" i="33"/>
  <c r="D89" i="33"/>
  <c r="G88" i="33"/>
  <c r="E88" i="33"/>
  <c r="D88" i="33"/>
  <c r="G87" i="33"/>
  <c r="E87" i="33"/>
  <c r="D87" i="33"/>
  <c r="G86" i="33"/>
  <c r="E86" i="33"/>
  <c r="D86" i="33"/>
  <c r="G85" i="33"/>
  <c r="E85" i="33"/>
  <c r="D85" i="33"/>
  <c r="G84" i="33"/>
  <c r="E84" i="33"/>
  <c r="D84" i="33"/>
  <c r="G83" i="33"/>
  <c r="E83" i="33"/>
  <c r="D83" i="33"/>
  <c r="G82" i="33"/>
  <c r="E82" i="33"/>
  <c r="D82" i="33"/>
  <c r="G81" i="33"/>
  <c r="E81" i="33"/>
  <c r="D81" i="33"/>
  <c r="G80" i="33"/>
  <c r="E80" i="33"/>
  <c r="D80" i="33"/>
  <c r="G79" i="33"/>
  <c r="E79" i="33"/>
  <c r="D79" i="33"/>
  <c r="G78" i="33"/>
  <c r="E78" i="33"/>
  <c r="D78" i="33"/>
  <c r="G77" i="33"/>
  <c r="E77" i="33"/>
  <c r="D77" i="33"/>
  <c r="G76" i="33"/>
  <c r="E76" i="33"/>
  <c r="D76" i="33"/>
  <c r="G75" i="33"/>
  <c r="E75" i="33"/>
  <c r="D75" i="33"/>
  <c r="G74" i="33"/>
  <c r="E74" i="33"/>
  <c r="D74" i="33"/>
  <c r="G73" i="33"/>
  <c r="E73" i="33"/>
  <c r="D73" i="33"/>
  <c r="G72" i="33"/>
  <c r="E72" i="33"/>
  <c r="D72" i="33"/>
  <c r="G71" i="33"/>
  <c r="E71" i="33"/>
  <c r="D71" i="33"/>
  <c r="G70" i="33"/>
  <c r="E70" i="33"/>
  <c r="D70" i="33"/>
  <c r="G69" i="33"/>
  <c r="E69" i="33"/>
  <c r="D69" i="33"/>
  <c r="G68" i="33"/>
  <c r="E68" i="33"/>
  <c r="D68" i="33"/>
  <c r="G67" i="33"/>
  <c r="E67" i="33"/>
  <c r="D67" i="33"/>
  <c r="G66" i="33"/>
  <c r="E66" i="33"/>
  <c r="D66" i="33"/>
  <c r="G65" i="33"/>
  <c r="E65" i="33"/>
  <c r="D65" i="33"/>
  <c r="G64" i="33"/>
  <c r="E64" i="33"/>
  <c r="D64" i="33"/>
  <c r="G63" i="33"/>
  <c r="E63" i="33"/>
  <c r="D63" i="33"/>
  <c r="G62" i="33"/>
  <c r="E62" i="33"/>
  <c r="D62" i="33"/>
  <c r="G61" i="33"/>
  <c r="E61" i="33"/>
  <c r="D61" i="33"/>
  <c r="G60" i="33"/>
  <c r="E60" i="33"/>
  <c r="D60" i="33"/>
  <c r="G59" i="33"/>
  <c r="E59" i="33"/>
  <c r="D59" i="33"/>
  <c r="G58" i="33"/>
  <c r="E58" i="33"/>
  <c r="D58" i="33"/>
  <c r="G57" i="33"/>
  <c r="E57" i="33"/>
  <c r="D57" i="33"/>
  <c r="G56" i="33"/>
  <c r="E56" i="33"/>
  <c r="D56" i="33"/>
  <c r="G55" i="33"/>
  <c r="E55" i="33"/>
  <c r="D55" i="33"/>
  <c r="G54" i="33"/>
  <c r="E54" i="33"/>
  <c r="D54" i="33"/>
  <c r="G53" i="33"/>
  <c r="E53" i="33"/>
  <c r="D53" i="33"/>
  <c r="G52" i="33"/>
  <c r="E52" i="33"/>
  <c r="D52" i="33"/>
  <c r="G51" i="33"/>
  <c r="E51" i="33"/>
  <c r="D51" i="33"/>
  <c r="G50" i="33"/>
  <c r="E48" i="33"/>
  <c r="D48" i="33"/>
  <c r="E47" i="33"/>
  <c r="D47" i="33"/>
  <c r="E46" i="33"/>
  <c r="D46" i="33"/>
  <c r="E45" i="33"/>
  <c r="D45" i="33"/>
  <c r="G44" i="33"/>
  <c r="E44" i="33"/>
  <c r="D44" i="33"/>
  <c r="G43" i="33"/>
  <c r="E43" i="33"/>
  <c r="D43" i="33"/>
  <c r="G42" i="33"/>
  <c r="E42" i="33"/>
  <c r="D42" i="33"/>
  <c r="G41" i="33"/>
  <c r="E41" i="33"/>
  <c r="D41" i="33"/>
  <c r="G40" i="33"/>
  <c r="E40" i="33"/>
  <c r="D40" i="33"/>
  <c r="G39" i="33"/>
  <c r="E39" i="33"/>
  <c r="D39" i="33"/>
  <c r="G38" i="33"/>
  <c r="E38" i="33"/>
  <c r="D38" i="33"/>
  <c r="G37" i="33"/>
  <c r="E37" i="33"/>
  <c r="D37" i="33"/>
  <c r="G36" i="33"/>
  <c r="E36" i="33"/>
  <c r="D36" i="33"/>
  <c r="G35" i="33"/>
  <c r="E35" i="33"/>
  <c r="D35" i="33"/>
  <c r="G34" i="33"/>
  <c r="E34" i="33"/>
  <c r="D34" i="33"/>
  <c r="G33" i="33"/>
  <c r="E33" i="33"/>
  <c r="D33" i="33"/>
  <c r="G32" i="33"/>
  <c r="E32" i="33"/>
  <c r="D32" i="33"/>
  <c r="G31" i="33"/>
  <c r="E31" i="33"/>
  <c r="D31" i="33"/>
  <c r="G30" i="33"/>
  <c r="E30" i="33"/>
  <c r="D30" i="33"/>
  <c r="G29" i="33"/>
  <c r="E29" i="33"/>
  <c r="D29" i="33"/>
  <c r="G28" i="33"/>
  <c r="E28" i="33"/>
  <c r="D28" i="33"/>
  <c r="G27" i="33"/>
  <c r="E27" i="33"/>
  <c r="D27" i="33"/>
  <c r="G26" i="33"/>
  <c r="E26" i="33"/>
  <c r="D26" i="33"/>
  <c r="G25" i="33"/>
  <c r="E25" i="33"/>
  <c r="D25" i="33"/>
  <c r="G24" i="33"/>
  <c r="E24" i="33"/>
  <c r="D24" i="33"/>
  <c r="G23" i="33"/>
  <c r="E23" i="33"/>
  <c r="D23" i="33"/>
  <c r="G22" i="33"/>
  <c r="E22" i="33"/>
  <c r="D22" i="33"/>
  <c r="G21" i="33"/>
  <c r="E21" i="33"/>
  <c r="D21" i="33"/>
  <c r="G20" i="33"/>
  <c r="E20" i="33"/>
  <c r="D20" i="33"/>
  <c r="G19" i="33"/>
  <c r="E19" i="33"/>
  <c r="D19" i="33"/>
  <c r="K18" i="33"/>
  <c r="J18" i="33"/>
  <c r="G18" i="33"/>
  <c r="E18" i="33"/>
  <c r="D18" i="33"/>
  <c r="K17" i="33"/>
  <c r="J17" i="33"/>
  <c r="G17" i="33"/>
  <c r="E17" i="33"/>
  <c r="D17" i="33"/>
  <c r="K16" i="33"/>
  <c r="J16" i="33"/>
  <c r="G16" i="33"/>
  <c r="E16" i="33"/>
  <c r="D16" i="33"/>
  <c r="K15" i="33"/>
  <c r="J15" i="33"/>
  <c r="G15" i="33"/>
  <c r="E15" i="33"/>
  <c r="D15" i="33"/>
  <c r="G14" i="33"/>
  <c r="E14" i="33"/>
  <c r="D14" i="33"/>
  <c r="K13" i="33"/>
  <c r="J13" i="33"/>
  <c r="G13" i="33"/>
  <c r="E13" i="33"/>
  <c r="D13" i="33"/>
  <c r="G12" i="33"/>
  <c r="E12" i="33"/>
  <c r="D12" i="33"/>
  <c r="K11" i="33"/>
  <c r="J11" i="33"/>
  <c r="G11" i="33"/>
  <c r="E11" i="33"/>
  <c r="D11" i="33"/>
  <c r="K10" i="33"/>
  <c r="J10" i="33"/>
  <c r="G10" i="33"/>
  <c r="E10" i="33"/>
  <c r="D10" i="33"/>
  <c r="K9" i="33"/>
  <c r="J9" i="33"/>
  <c r="G9" i="33"/>
  <c r="E9" i="33"/>
  <c r="D9" i="33"/>
  <c r="K8" i="33"/>
  <c r="J8" i="33"/>
  <c r="G8" i="33"/>
  <c r="E8" i="33"/>
  <c r="D8" i="33"/>
  <c r="K7" i="33"/>
  <c r="J7" i="33"/>
  <c r="G7" i="33"/>
  <c r="E7" i="33"/>
  <c r="D7" i="33"/>
  <c r="K6" i="33"/>
  <c r="J6" i="33"/>
  <c r="G6" i="33"/>
  <c r="E6" i="33"/>
  <c r="D6" i="33"/>
  <c r="K5" i="33"/>
  <c r="J5" i="33"/>
  <c r="G5" i="33"/>
  <c r="E5" i="33"/>
  <c r="D5" i="33"/>
  <c r="K4" i="33"/>
  <c r="J4" i="33"/>
  <c r="G4" i="33"/>
  <c r="E4" i="33"/>
  <c r="D4" i="33"/>
  <c r="K3" i="33"/>
  <c r="J3" i="33"/>
  <c r="G3" i="33"/>
  <c r="E3" i="33"/>
  <c r="D3" i="33"/>
  <c r="K2" i="33"/>
  <c r="J2" i="33"/>
  <c r="G111" i="32"/>
  <c r="E111" i="32"/>
  <c r="D111" i="32"/>
  <c r="G110" i="32"/>
  <c r="E110" i="32"/>
  <c r="D110" i="32"/>
  <c r="G109" i="32"/>
  <c r="E109" i="32"/>
  <c r="D109" i="32"/>
  <c r="G108" i="32"/>
  <c r="E108" i="32"/>
  <c r="D108" i="32"/>
  <c r="G107" i="32"/>
  <c r="E107" i="32"/>
  <c r="D107" i="32"/>
  <c r="G106" i="32"/>
  <c r="E106" i="32"/>
  <c r="D106" i="32"/>
  <c r="G105" i="32"/>
  <c r="E105" i="32"/>
  <c r="D105" i="32"/>
  <c r="G104" i="32"/>
  <c r="E104" i="32"/>
  <c r="D104" i="32"/>
  <c r="G103" i="32"/>
  <c r="E103" i="32"/>
  <c r="D103" i="32"/>
  <c r="G102" i="32"/>
  <c r="E102" i="32"/>
  <c r="D102" i="32"/>
  <c r="G101" i="32"/>
  <c r="E101" i="32"/>
  <c r="D101" i="32"/>
  <c r="G100" i="32"/>
  <c r="E100" i="32"/>
  <c r="D100" i="32"/>
  <c r="G99" i="32"/>
  <c r="E99" i="32"/>
  <c r="D99" i="32"/>
  <c r="G98" i="32"/>
  <c r="E98" i="32"/>
  <c r="D98" i="32"/>
  <c r="G97" i="32"/>
  <c r="E97" i="32"/>
  <c r="D97" i="32"/>
  <c r="G96" i="32"/>
  <c r="E96" i="32"/>
  <c r="D96" i="32"/>
  <c r="G95" i="32"/>
  <c r="E95" i="32"/>
  <c r="D95" i="32"/>
  <c r="G94" i="32"/>
  <c r="E94" i="32"/>
  <c r="D94" i="32"/>
  <c r="G93" i="32"/>
  <c r="E93" i="32"/>
  <c r="D93" i="32"/>
  <c r="G92" i="32"/>
  <c r="E92" i="32"/>
  <c r="D92" i="32"/>
  <c r="G91" i="32"/>
  <c r="E91" i="32"/>
  <c r="D91" i="32"/>
  <c r="G90" i="32"/>
  <c r="E90" i="32"/>
  <c r="D90" i="32"/>
  <c r="G89" i="32"/>
  <c r="E89" i="32"/>
  <c r="D89" i="32"/>
  <c r="G88" i="32"/>
  <c r="E88" i="32"/>
  <c r="D88" i="32"/>
  <c r="G87" i="32"/>
  <c r="E87" i="32"/>
  <c r="D87" i="32"/>
  <c r="G86" i="32"/>
  <c r="E86" i="32"/>
  <c r="D86" i="32"/>
  <c r="G85" i="32"/>
  <c r="E85" i="32"/>
  <c r="D85" i="32"/>
  <c r="G84" i="32"/>
  <c r="E84" i="32"/>
  <c r="D84" i="32"/>
  <c r="G83" i="32"/>
  <c r="E83" i="32"/>
  <c r="D83" i="32"/>
  <c r="G82" i="32"/>
  <c r="E82" i="32"/>
  <c r="D82" i="32"/>
  <c r="G81" i="32"/>
  <c r="E81" i="32"/>
  <c r="D81" i="32"/>
  <c r="G80" i="32"/>
  <c r="E80" i="32"/>
  <c r="D80" i="32"/>
  <c r="G79" i="32"/>
  <c r="E79" i="32"/>
  <c r="D79" i="32"/>
  <c r="G78" i="32"/>
  <c r="E78" i="32"/>
  <c r="D78" i="32"/>
  <c r="G77" i="32"/>
  <c r="E77" i="32"/>
  <c r="D77" i="32"/>
  <c r="G76" i="32"/>
  <c r="E76" i="32"/>
  <c r="D76" i="32"/>
  <c r="G75" i="32"/>
  <c r="E75" i="32"/>
  <c r="D75" i="32"/>
  <c r="G74" i="32"/>
  <c r="E74" i="32"/>
  <c r="D74" i="32"/>
  <c r="G73" i="32"/>
  <c r="E73" i="32"/>
  <c r="D73" i="32"/>
  <c r="G72" i="32"/>
  <c r="E72" i="32"/>
  <c r="D72" i="32"/>
  <c r="G71" i="32"/>
  <c r="E71" i="32"/>
  <c r="D71" i="32"/>
  <c r="G70" i="32"/>
  <c r="E70" i="32"/>
  <c r="D70" i="32"/>
  <c r="G69" i="32"/>
  <c r="E69" i="32"/>
  <c r="D69" i="32"/>
  <c r="G68" i="32"/>
  <c r="E68" i="32"/>
  <c r="D68" i="32"/>
  <c r="G67" i="32"/>
  <c r="E67" i="32"/>
  <c r="D67" i="32"/>
  <c r="G66" i="32"/>
  <c r="E66" i="32"/>
  <c r="D66" i="32"/>
  <c r="G65" i="32"/>
  <c r="E65" i="32"/>
  <c r="D65" i="32"/>
  <c r="G64" i="32"/>
  <c r="E64" i="32"/>
  <c r="D64" i="32"/>
  <c r="G63" i="32"/>
  <c r="E63" i="32"/>
  <c r="D63" i="32"/>
  <c r="G62" i="32"/>
  <c r="E62" i="32"/>
  <c r="D62" i="32"/>
  <c r="G61" i="32"/>
  <c r="E61" i="32"/>
  <c r="D61" i="32"/>
  <c r="G60" i="32"/>
  <c r="E60" i="32"/>
  <c r="D60" i="32"/>
  <c r="G59" i="32"/>
  <c r="E59" i="32"/>
  <c r="D59" i="32"/>
  <c r="G58" i="32"/>
  <c r="E58" i="32"/>
  <c r="D58" i="32"/>
  <c r="G57" i="32"/>
  <c r="E57" i="32"/>
  <c r="D57" i="32"/>
  <c r="G56" i="32"/>
  <c r="E56" i="32"/>
  <c r="D56" i="32"/>
  <c r="G55" i="32"/>
  <c r="E55" i="32"/>
  <c r="D55" i="32"/>
  <c r="G54" i="32"/>
  <c r="E54" i="32"/>
  <c r="D54" i="32"/>
  <c r="G53" i="32"/>
  <c r="E53" i="32"/>
  <c r="D53" i="32"/>
  <c r="G52" i="32"/>
  <c r="E52" i="32"/>
  <c r="D52" i="32"/>
  <c r="G51" i="32"/>
  <c r="E51" i="32"/>
  <c r="D51" i="32"/>
  <c r="G50" i="32"/>
  <c r="E48" i="32"/>
  <c r="D48" i="32"/>
  <c r="E47" i="32"/>
  <c r="D47" i="32"/>
  <c r="E46" i="32"/>
  <c r="D46" i="32"/>
  <c r="E45" i="32"/>
  <c r="D45" i="32"/>
  <c r="G44" i="32"/>
  <c r="E44" i="32"/>
  <c r="D44" i="32"/>
  <c r="G43" i="32"/>
  <c r="E43" i="32"/>
  <c r="D43" i="32"/>
  <c r="G42" i="32"/>
  <c r="E42" i="32"/>
  <c r="D42" i="32"/>
  <c r="G41" i="32"/>
  <c r="E41" i="32"/>
  <c r="D41" i="32"/>
  <c r="G40" i="32"/>
  <c r="E40" i="32"/>
  <c r="D40" i="32"/>
  <c r="G39" i="32"/>
  <c r="E39" i="32"/>
  <c r="D39" i="32"/>
  <c r="G38" i="32"/>
  <c r="E38" i="32"/>
  <c r="D38" i="32"/>
  <c r="G37" i="32"/>
  <c r="E37" i="32"/>
  <c r="D37" i="32"/>
  <c r="G36" i="32"/>
  <c r="E36" i="32"/>
  <c r="D36" i="32"/>
  <c r="G35" i="32"/>
  <c r="E35" i="32"/>
  <c r="D35" i="32"/>
  <c r="G34" i="32"/>
  <c r="E34" i="32"/>
  <c r="D34" i="32"/>
  <c r="G33" i="32"/>
  <c r="E33" i="32"/>
  <c r="D33" i="32"/>
  <c r="G32" i="32"/>
  <c r="E32" i="32"/>
  <c r="D32" i="32"/>
  <c r="G31" i="32"/>
  <c r="E31" i="32"/>
  <c r="D31" i="32"/>
  <c r="G30" i="32"/>
  <c r="E30" i="32"/>
  <c r="D30" i="32"/>
  <c r="G29" i="32"/>
  <c r="E29" i="32"/>
  <c r="D29" i="32"/>
  <c r="G28" i="32"/>
  <c r="E28" i="32"/>
  <c r="D28" i="32"/>
  <c r="G27" i="32"/>
  <c r="E27" i="32"/>
  <c r="D27" i="32"/>
  <c r="G26" i="32"/>
  <c r="E26" i="32"/>
  <c r="D26" i="32"/>
  <c r="G25" i="32"/>
  <c r="E25" i="32"/>
  <c r="D25" i="32"/>
  <c r="G24" i="32"/>
  <c r="E24" i="32"/>
  <c r="D24" i="32"/>
  <c r="G23" i="32"/>
  <c r="E23" i="32"/>
  <c r="D23" i="32"/>
  <c r="G22" i="32"/>
  <c r="E22" i="32"/>
  <c r="D22" i="32"/>
  <c r="G21" i="32"/>
  <c r="E21" i="32"/>
  <c r="D21" i="32"/>
  <c r="G20" i="32"/>
  <c r="E20" i="32"/>
  <c r="D20" i="32"/>
  <c r="G19" i="32"/>
  <c r="E19" i="32"/>
  <c r="D19" i="32"/>
  <c r="K18" i="32"/>
  <c r="J18" i="32"/>
  <c r="G18" i="32"/>
  <c r="E18" i="32"/>
  <c r="D18" i="32"/>
  <c r="K17" i="32"/>
  <c r="J17" i="32"/>
  <c r="G17" i="32"/>
  <c r="E17" i="32"/>
  <c r="D17" i="32"/>
  <c r="K16" i="32"/>
  <c r="J16" i="32"/>
  <c r="G16" i="32"/>
  <c r="E16" i="32"/>
  <c r="D16" i="32"/>
  <c r="K15" i="32"/>
  <c r="J15" i="32"/>
  <c r="G15" i="32"/>
  <c r="E15" i="32"/>
  <c r="D15" i="32"/>
  <c r="G14" i="32"/>
  <c r="E14" i="32"/>
  <c r="D14" i="32"/>
  <c r="K13" i="32"/>
  <c r="J13" i="32"/>
  <c r="G13" i="32"/>
  <c r="E13" i="32"/>
  <c r="D13" i="32"/>
  <c r="G12" i="32"/>
  <c r="E12" i="32"/>
  <c r="D12" i="32"/>
  <c r="K11" i="32"/>
  <c r="J11" i="32"/>
  <c r="G11" i="32"/>
  <c r="E11" i="32"/>
  <c r="D11" i="32"/>
  <c r="K10" i="32"/>
  <c r="J10" i="32"/>
  <c r="G10" i="32"/>
  <c r="E10" i="32"/>
  <c r="D10" i="32"/>
  <c r="K9" i="32"/>
  <c r="J9" i="32"/>
  <c r="G9" i="32"/>
  <c r="E9" i="32"/>
  <c r="D9" i="32"/>
  <c r="K8" i="32"/>
  <c r="J8" i="32"/>
  <c r="G8" i="32"/>
  <c r="E8" i="32"/>
  <c r="D8" i="32"/>
  <c r="K7" i="32"/>
  <c r="J7" i="32"/>
  <c r="G7" i="32"/>
  <c r="E7" i="32"/>
  <c r="D7" i="32"/>
  <c r="K6" i="32"/>
  <c r="J6" i="32"/>
  <c r="G6" i="32"/>
  <c r="E6" i="32"/>
  <c r="D6" i="32"/>
  <c r="K5" i="32"/>
  <c r="J5" i="32"/>
  <c r="G5" i="32"/>
  <c r="E5" i="32"/>
  <c r="D5" i="32"/>
  <c r="K4" i="32"/>
  <c r="J4" i="32"/>
  <c r="G4" i="32"/>
  <c r="E4" i="32"/>
  <c r="D4" i="32"/>
  <c r="K3" i="32"/>
  <c r="J3" i="32"/>
  <c r="G3" i="32"/>
  <c r="E3" i="32"/>
  <c r="D3" i="32"/>
  <c r="K2" i="32"/>
  <c r="J2" i="32"/>
  <c r="G111" i="31"/>
  <c r="E111" i="31"/>
  <c r="D111" i="31"/>
  <c r="G110" i="31"/>
  <c r="E110" i="31"/>
  <c r="D110" i="31"/>
  <c r="G109" i="31"/>
  <c r="E109" i="31"/>
  <c r="D109" i="31"/>
  <c r="G108" i="31"/>
  <c r="E108" i="31"/>
  <c r="D108" i="31"/>
  <c r="G107" i="31"/>
  <c r="E107" i="31"/>
  <c r="D107" i="31"/>
  <c r="G106" i="31"/>
  <c r="E106" i="31"/>
  <c r="D106" i="31"/>
  <c r="G105" i="31"/>
  <c r="E105" i="31"/>
  <c r="D105" i="31"/>
  <c r="G104" i="31"/>
  <c r="E104" i="31"/>
  <c r="D104" i="31"/>
  <c r="G103" i="31"/>
  <c r="E103" i="31"/>
  <c r="D103" i="31"/>
  <c r="G102" i="31"/>
  <c r="E102" i="31"/>
  <c r="D102" i="31"/>
  <c r="G101" i="31"/>
  <c r="E101" i="31"/>
  <c r="D101" i="31"/>
  <c r="G100" i="31"/>
  <c r="E100" i="31"/>
  <c r="D100" i="31"/>
  <c r="G99" i="31"/>
  <c r="E99" i="31"/>
  <c r="D99" i="31"/>
  <c r="G98" i="31"/>
  <c r="E98" i="31"/>
  <c r="D98" i="31"/>
  <c r="G97" i="31"/>
  <c r="E97" i="31"/>
  <c r="D97" i="31"/>
  <c r="G96" i="31"/>
  <c r="E96" i="31"/>
  <c r="D96" i="31"/>
  <c r="G95" i="31"/>
  <c r="E95" i="31"/>
  <c r="D95" i="31"/>
  <c r="G94" i="31"/>
  <c r="E94" i="31"/>
  <c r="D94" i="31"/>
  <c r="G93" i="31"/>
  <c r="E93" i="31"/>
  <c r="D93" i="31"/>
  <c r="G92" i="31"/>
  <c r="E92" i="31"/>
  <c r="D92" i="31"/>
  <c r="G91" i="31"/>
  <c r="E91" i="31"/>
  <c r="D91" i="31"/>
  <c r="G90" i="31"/>
  <c r="E90" i="31"/>
  <c r="D90" i="31"/>
  <c r="G89" i="31"/>
  <c r="E89" i="31"/>
  <c r="D89" i="31"/>
  <c r="G88" i="31"/>
  <c r="E88" i="31"/>
  <c r="D88" i="31"/>
  <c r="G87" i="31"/>
  <c r="E87" i="31"/>
  <c r="D87" i="31"/>
  <c r="G86" i="31"/>
  <c r="E86" i="31"/>
  <c r="D86" i="31"/>
  <c r="G85" i="31"/>
  <c r="E85" i="31"/>
  <c r="D85" i="31"/>
  <c r="G84" i="31"/>
  <c r="E84" i="31"/>
  <c r="D84" i="31"/>
  <c r="G83" i="31"/>
  <c r="E83" i="31"/>
  <c r="D83" i="31"/>
  <c r="G82" i="31"/>
  <c r="E82" i="31"/>
  <c r="D82" i="31"/>
  <c r="G81" i="31"/>
  <c r="E81" i="31"/>
  <c r="D81" i="31"/>
  <c r="G80" i="31"/>
  <c r="E80" i="31"/>
  <c r="D80" i="31"/>
  <c r="G79" i="31"/>
  <c r="E79" i="31"/>
  <c r="D79" i="31"/>
  <c r="G78" i="31"/>
  <c r="E78" i="31"/>
  <c r="D78" i="31"/>
  <c r="G77" i="31"/>
  <c r="E77" i="31"/>
  <c r="D77" i="31"/>
  <c r="G76" i="31"/>
  <c r="E76" i="31"/>
  <c r="D76" i="31"/>
  <c r="G75" i="31"/>
  <c r="E75" i="31"/>
  <c r="D75" i="31"/>
  <c r="G74" i="31"/>
  <c r="E74" i="31"/>
  <c r="D74" i="31"/>
  <c r="G73" i="31"/>
  <c r="E73" i="31"/>
  <c r="D73" i="31"/>
  <c r="G72" i="31"/>
  <c r="E72" i="31"/>
  <c r="D72" i="31"/>
  <c r="G71" i="31"/>
  <c r="E71" i="31"/>
  <c r="D71" i="31"/>
  <c r="G70" i="31"/>
  <c r="E70" i="31"/>
  <c r="D70" i="31"/>
  <c r="G69" i="31"/>
  <c r="E69" i="31"/>
  <c r="D69" i="31"/>
  <c r="G68" i="31"/>
  <c r="E68" i="31"/>
  <c r="D68" i="31"/>
  <c r="G67" i="31"/>
  <c r="E67" i="31"/>
  <c r="D67" i="31"/>
  <c r="G66" i="31"/>
  <c r="E66" i="31"/>
  <c r="D66" i="31"/>
  <c r="G65" i="31"/>
  <c r="E65" i="31"/>
  <c r="D65" i="31"/>
  <c r="G64" i="31"/>
  <c r="E64" i="31"/>
  <c r="D64" i="31"/>
  <c r="G63" i="31"/>
  <c r="E63" i="31"/>
  <c r="D63" i="31"/>
  <c r="G62" i="31"/>
  <c r="E62" i="31"/>
  <c r="D62" i="31"/>
  <c r="G61" i="31"/>
  <c r="E61" i="31"/>
  <c r="D61" i="31"/>
  <c r="G60" i="31"/>
  <c r="E60" i="31"/>
  <c r="D60" i="31"/>
  <c r="G59" i="31"/>
  <c r="E59" i="31"/>
  <c r="D59" i="31"/>
  <c r="G58" i="31"/>
  <c r="E58" i="31"/>
  <c r="D58" i="31"/>
  <c r="G57" i="31"/>
  <c r="E57" i="31"/>
  <c r="D57" i="31"/>
  <c r="G56" i="31"/>
  <c r="E56" i="31"/>
  <c r="D56" i="31"/>
  <c r="G55" i="31"/>
  <c r="E55" i="31"/>
  <c r="D55" i="31"/>
  <c r="G54" i="31"/>
  <c r="E54" i="31"/>
  <c r="D54" i="31"/>
  <c r="G53" i="31"/>
  <c r="E53" i="31"/>
  <c r="D53" i="31"/>
  <c r="G52" i="31"/>
  <c r="E52" i="31"/>
  <c r="D52" i="31"/>
  <c r="G51" i="31"/>
  <c r="E51" i="31"/>
  <c r="D51" i="31"/>
  <c r="G50" i="31"/>
  <c r="E48" i="31"/>
  <c r="D48" i="31"/>
  <c r="E47" i="31"/>
  <c r="D47" i="31"/>
  <c r="E46" i="31"/>
  <c r="D46" i="31"/>
  <c r="E45" i="31"/>
  <c r="D45" i="31"/>
  <c r="G44" i="31"/>
  <c r="E44" i="31"/>
  <c r="D44" i="31"/>
  <c r="G43" i="31"/>
  <c r="E43" i="31"/>
  <c r="D43" i="31"/>
  <c r="G42" i="31"/>
  <c r="E42" i="31"/>
  <c r="D42" i="31"/>
  <c r="G41" i="31"/>
  <c r="E41" i="31"/>
  <c r="D41" i="31"/>
  <c r="G40" i="31"/>
  <c r="E40" i="31"/>
  <c r="D40" i="31"/>
  <c r="G39" i="31"/>
  <c r="E39" i="31"/>
  <c r="D39" i="31"/>
  <c r="G38" i="31"/>
  <c r="E38" i="31"/>
  <c r="D38" i="31"/>
  <c r="G37" i="31"/>
  <c r="E37" i="31"/>
  <c r="D37" i="31"/>
  <c r="G36" i="31"/>
  <c r="E36" i="31"/>
  <c r="D36" i="31"/>
  <c r="G35" i="31"/>
  <c r="E35" i="31"/>
  <c r="D35" i="31"/>
  <c r="G34" i="31"/>
  <c r="E34" i="31"/>
  <c r="D34" i="31"/>
  <c r="G33" i="31"/>
  <c r="E33" i="31"/>
  <c r="D33" i="31"/>
  <c r="G32" i="31"/>
  <c r="E32" i="31"/>
  <c r="D32" i="31"/>
  <c r="G31" i="31"/>
  <c r="E31" i="31"/>
  <c r="D31" i="31"/>
  <c r="G30" i="31"/>
  <c r="E30" i="31"/>
  <c r="D30" i="31"/>
  <c r="G29" i="31"/>
  <c r="E29" i="31"/>
  <c r="D29" i="31"/>
  <c r="G28" i="31"/>
  <c r="E28" i="31"/>
  <c r="D28" i="31"/>
  <c r="G27" i="31"/>
  <c r="E27" i="31"/>
  <c r="D27" i="31"/>
  <c r="G26" i="31"/>
  <c r="E26" i="31"/>
  <c r="D26" i="31"/>
  <c r="G25" i="31"/>
  <c r="E25" i="31"/>
  <c r="D25" i="31"/>
  <c r="G24" i="31"/>
  <c r="E24" i="31"/>
  <c r="D24" i="31"/>
  <c r="G23" i="31"/>
  <c r="E23" i="31"/>
  <c r="D23" i="31"/>
  <c r="G22" i="31"/>
  <c r="E22" i="31"/>
  <c r="D22" i="31"/>
  <c r="G21" i="31"/>
  <c r="E21" i="31"/>
  <c r="D21" i="31"/>
  <c r="G20" i="31"/>
  <c r="E20" i="31"/>
  <c r="D20" i="31"/>
  <c r="G19" i="31"/>
  <c r="E19" i="31"/>
  <c r="D19" i="31"/>
  <c r="K18" i="31"/>
  <c r="J18" i="31"/>
  <c r="G18" i="31"/>
  <c r="E18" i="31"/>
  <c r="D18" i="31"/>
  <c r="K17" i="31"/>
  <c r="J17" i="31"/>
  <c r="G17" i="31"/>
  <c r="E17" i="31"/>
  <c r="D17" i="31"/>
  <c r="K16" i="31"/>
  <c r="J16" i="31"/>
  <c r="G16" i="31"/>
  <c r="E16" i="31"/>
  <c r="D16" i="31"/>
  <c r="K15" i="31"/>
  <c r="J15" i="31"/>
  <c r="G15" i="31"/>
  <c r="E15" i="31"/>
  <c r="D15" i="31"/>
  <c r="G14" i="31"/>
  <c r="E14" i="31"/>
  <c r="D14" i="31"/>
  <c r="K13" i="31"/>
  <c r="J13" i="31"/>
  <c r="G13" i="31"/>
  <c r="E13" i="31"/>
  <c r="D13" i="31"/>
  <c r="G12" i="31"/>
  <c r="E12" i="31"/>
  <c r="D12" i="31"/>
  <c r="K11" i="31"/>
  <c r="J11" i="31"/>
  <c r="G11" i="31"/>
  <c r="E11" i="31"/>
  <c r="D11" i="31"/>
  <c r="K10" i="31"/>
  <c r="J10" i="31"/>
  <c r="G10" i="31"/>
  <c r="E10" i="31"/>
  <c r="D10" i="31"/>
  <c r="K9" i="31"/>
  <c r="J9" i="31"/>
  <c r="G9" i="31"/>
  <c r="E9" i="31"/>
  <c r="D9" i="31"/>
  <c r="K8" i="31"/>
  <c r="J8" i="31"/>
  <c r="G8" i="31"/>
  <c r="E8" i="31"/>
  <c r="D8" i="31"/>
  <c r="K7" i="31"/>
  <c r="J7" i="31"/>
  <c r="G7" i="31"/>
  <c r="E7" i="31"/>
  <c r="D7" i="31"/>
  <c r="K6" i="31"/>
  <c r="J6" i="31"/>
  <c r="G6" i="31"/>
  <c r="E6" i="31"/>
  <c r="D6" i="31"/>
  <c r="K5" i="31"/>
  <c r="J5" i="31"/>
  <c r="G5" i="31"/>
  <c r="E5" i="31"/>
  <c r="D5" i="31"/>
  <c r="K4" i="31"/>
  <c r="J4" i="31"/>
  <c r="G4" i="31"/>
  <c r="E4" i="31"/>
  <c r="D4" i="31"/>
  <c r="K3" i="31"/>
  <c r="J3" i="31"/>
  <c r="G3" i="31"/>
  <c r="E3" i="31"/>
  <c r="D3" i="31"/>
  <c r="K2" i="31"/>
  <c r="J2" i="31"/>
  <c r="G111" i="28"/>
  <c r="E111" i="28"/>
  <c r="D111" i="28"/>
  <c r="G110" i="28"/>
  <c r="E110" i="28"/>
  <c r="D110" i="28"/>
  <c r="G109" i="28"/>
  <c r="E109" i="28"/>
  <c r="D109" i="28"/>
  <c r="G108" i="28"/>
  <c r="E108" i="28"/>
  <c r="D108" i="28"/>
  <c r="G107" i="28"/>
  <c r="E107" i="28"/>
  <c r="D107" i="28"/>
  <c r="G106" i="28"/>
  <c r="E106" i="28"/>
  <c r="D106" i="28"/>
  <c r="G105" i="28"/>
  <c r="E105" i="28"/>
  <c r="D105" i="28"/>
  <c r="G104" i="28"/>
  <c r="E104" i="28"/>
  <c r="D104" i="28"/>
  <c r="G103" i="28"/>
  <c r="E103" i="28"/>
  <c r="D103" i="28"/>
  <c r="G102" i="28"/>
  <c r="E102" i="28"/>
  <c r="D102" i="28"/>
  <c r="G101" i="28"/>
  <c r="E101" i="28"/>
  <c r="D101" i="28"/>
  <c r="G100" i="28"/>
  <c r="E100" i="28"/>
  <c r="D100" i="28"/>
  <c r="G99" i="28"/>
  <c r="E99" i="28"/>
  <c r="D99" i="28"/>
  <c r="G98" i="28"/>
  <c r="E98" i="28"/>
  <c r="D98" i="28"/>
  <c r="G97" i="28"/>
  <c r="E97" i="28"/>
  <c r="D97" i="28"/>
  <c r="G96" i="28"/>
  <c r="E96" i="28"/>
  <c r="D96" i="28"/>
  <c r="G95" i="28"/>
  <c r="E95" i="28"/>
  <c r="D95" i="28"/>
  <c r="G94" i="28"/>
  <c r="E94" i="28"/>
  <c r="D94" i="28"/>
  <c r="G93" i="28"/>
  <c r="E93" i="28"/>
  <c r="D93" i="28"/>
  <c r="G92" i="28"/>
  <c r="E92" i="28"/>
  <c r="D92" i="28"/>
  <c r="G91" i="28"/>
  <c r="E91" i="28"/>
  <c r="D91" i="28"/>
  <c r="G90" i="28"/>
  <c r="E90" i="28"/>
  <c r="D90" i="28"/>
  <c r="G89" i="28"/>
  <c r="E89" i="28"/>
  <c r="D89" i="28"/>
  <c r="G88" i="28"/>
  <c r="E88" i="28"/>
  <c r="D88" i="28"/>
  <c r="G87" i="28"/>
  <c r="E87" i="28"/>
  <c r="D87" i="28"/>
  <c r="G86" i="28"/>
  <c r="E86" i="28"/>
  <c r="D86" i="28"/>
  <c r="G85" i="28"/>
  <c r="E85" i="28"/>
  <c r="D85" i="28"/>
  <c r="G84" i="28"/>
  <c r="E84" i="28"/>
  <c r="D84" i="28"/>
  <c r="G83" i="28"/>
  <c r="E83" i="28"/>
  <c r="D83" i="28"/>
  <c r="G82" i="28"/>
  <c r="E82" i="28"/>
  <c r="D82" i="28"/>
  <c r="G81" i="28"/>
  <c r="E81" i="28"/>
  <c r="D81" i="28"/>
  <c r="G80" i="28"/>
  <c r="E80" i="28"/>
  <c r="D80" i="28"/>
  <c r="G79" i="28"/>
  <c r="E79" i="28"/>
  <c r="D79" i="28"/>
  <c r="G78" i="28"/>
  <c r="E78" i="28"/>
  <c r="D78" i="28"/>
  <c r="G77" i="28"/>
  <c r="E77" i="28"/>
  <c r="D77" i="28"/>
  <c r="G76" i="28"/>
  <c r="E76" i="28"/>
  <c r="D76" i="28"/>
  <c r="G75" i="28"/>
  <c r="E75" i="28"/>
  <c r="D75" i="28"/>
  <c r="G74" i="28"/>
  <c r="E74" i="28"/>
  <c r="D74" i="28"/>
  <c r="G73" i="28"/>
  <c r="E73" i="28"/>
  <c r="D73" i="28"/>
  <c r="G72" i="28"/>
  <c r="E72" i="28"/>
  <c r="D72" i="28"/>
  <c r="G71" i="28"/>
  <c r="E71" i="28"/>
  <c r="D71" i="28"/>
  <c r="G70" i="28"/>
  <c r="E70" i="28"/>
  <c r="D70" i="28"/>
  <c r="G69" i="28"/>
  <c r="E69" i="28"/>
  <c r="D69" i="28"/>
  <c r="G68" i="28"/>
  <c r="E68" i="28"/>
  <c r="D68" i="28"/>
  <c r="G67" i="28"/>
  <c r="E67" i="28"/>
  <c r="D67" i="28"/>
  <c r="G66" i="28"/>
  <c r="E66" i="28"/>
  <c r="D66" i="28"/>
  <c r="G65" i="28"/>
  <c r="E65" i="28"/>
  <c r="D65" i="28"/>
  <c r="G64" i="28"/>
  <c r="E64" i="28"/>
  <c r="D64" i="28"/>
  <c r="G63" i="28"/>
  <c r="E63" i="28"/>
  <c r="D63" i="28"/>
  <c r="G62" i="28"/>
  <c r="E62" i="28"/>
  <c r="D62" i="28"/>
  <c r="G61" i="28"/>
  <c r="E61" i="28"/>
  <c r="D61" i="28"/>
  <c r="G60" i="28"/>
  <c r="E60" i="28"/>
  <c r="D60" i="28"/>
  <c r="G59" i="28"/>
  <c r="E59" i="28"/>
  <c r="D59" i="28"/>
  <c r="G58" i="28"/>
  <c r="E58" i="28"/>
  <c r="D58" i="28"/>
  <c r="G57" i="28"/>
  <c r="E57" i="28"/>
  <c r="D57" i="28"/>
  <c r="G56" i="28"/>
  <c r="E56" i="28"/>
  <c r="D56" i="28"/>
  <c r="G55" i="28"/>
  <c r="E55" i="28"/>
  <c r="D55" i="28"/>
  <c r="G54" i="28"/>
  <c r="E54" i="28"/>
  <c r="D54" i="28"/>
  <c r="G53" i="28"/>
  <c r="E53" i="28"/>
  <c r="D53" i="28"/>
  <c r="G52" i="28"/>
  <c r="E52" i="28"/>
  <c r="D52" i="28"/>
  <c r="G51" i="28"/>
  <c r="E51" i="28"/>
  <c r="D51" i="28"/>
  <c r="G50" i="28"/>
  <c r="E48" i="28"/>
  <c r="D48" i="28"/>
  <c r="E47" i="28"/>
  <c r="D47" i="28"/>
  <c r="E46" i="28"/>
  <c r="D46" i="28"/>
  <c r="E45" i="28"/>
  <c r="D45" i="28"/>
  <c r="G44" i="28"/>
  <c r="E44" i="28"/>
  <c r="D44" i="28"/>
  <c r="G43" i="28"/>
  <c r="E43" i="28"/>
  <c r="D43" i="28"/>
  <c r="G42" i="28"/>
  <c r="E42" i="28"/>
  <c r="D42" i="28"/>
  <c r="G41" i="28"/>
  <c r="E41" i="28"/>
  <c r="D41" i="28"/>
  <c r="G40" i="28"/>
  <c r="E40" i="28"/>
  <c r="D40" i="28"/>
  <c r="G39" i="28"/>
  <c r="E39" i="28"/>
  <c r="D39" i="28"/>
  <c r="G38" i="28"/>
  <c r="E38" i="28"/>
  <c r="D38" i="28"/>
  <c r="G37" i="28"/>
  <c r="E37" i="28"/>
  <c r="D37" i="28"/>
  <c r="G36" i="28"/>
  <c r="E36" i="28"/>
  <c r="D36" i="28"/>
  <c r="G35" i="28"/>
  <c r="E35" i="28"/>
  <c r="D35" i="28"/>
  <c r="G34" i="28"/>
  <c r="E34" i="28"/>
  <c r="D34" i="28"/>
  <c r="G33" i="28"/>
  <c r="E33" i="28"/>
  <c r="D33" i="28"/>
  <c r="G32" i="28"/>
  <c r="E32" i="28"/>
  <c r="D32" i="28"/>
  <c r="G31" i="28"/>
  <c r="E31" i="28"/>
  <c r="D31" i="28"/>
  <c r="G30" i="28"/>
  <c r="E30" i="28"/>
  <c r="D30" i="28"/>
  <c r="G29" i="28"/>
  <c r="E29" i="28"/>
  <c r="D29" i="28"/>
  <c r="G28" i="28"/>
  <c r="E28" i="28"/>
  <c r="D28" i="28"/>
  <c r="G27" i="28"/>
  <c r="E27" i="28"/>
  <c r="D27" i="28"/>
  <c r="G26" i="28"/>
  <c r="E26" i="28"/>
  <c r="D26" i="28"/>
  <c r="G25" i="28"/>
  <c r="E25" i="28"/>
  <c r="D25" i="28"/>
  <c r="G24" i="28"/>
  <c r="E24" i="28"/>
  <c r="D24" i="28"/>
  <c r="G23" i="28"/>
  <c r="E23" i="28"/>
  <c r="D23" i="28"/>
  <c r="G22" i="28"/>
  <c r="E22" i="28"/>
  <c r="D22" i="28"/>
  <c r="G21" i="28"/>
  <c r="E21" i="28"/>
  <c r="D21" i="28"/>
  <c r="G20" i="28"/>
  <c r="E20" i="28"/>
  <c r="D20" i="28"/>
  <c r="G19" i="28"/>
  <c r="E19" i="28"/>
  <c r="D19" i="28"/>
  <c r="K18" i="28"/>
  <c r="J18" i="28"/>
  <c r="G18" i="28"/>
  <c r="E18" i="28"/>
  <c r="D18" i="28"/>
  <c r="K17" i="28"/>
  <c r="J17" i="28"/>
  <c r="G17" i="28"/>
  <c r="E17" i="28"/>
  <c r="D17" i="28"/>
  <c r="K16" i="28"/>
  <c r="J16" i="28"/>
  <c r="G16" i="28"/>
  <c r="E16" i="28"/>
  <c r="D16" i="28"/>
  <c r="K15" i="28"/>
  <c r="J15" i="28"/>
  <c r="G15" i="28"/>
  <c r="E15" i="28"/>
  <c r="D15" i="28"/>
  <c r="G14" i="28"/>
  <c r="E14" i="28"/>
  <c r="D14" i="28"/>
  <c r="K13" i="28"/>
  <c r="J13" i="28"/>
  <c r="G13" i="28"/>
  <c r="E13" i="28"/>
  <c r="D13" i="28"/>
  <c r="G12" i="28"/>
  <c r="E12" i="28"/>
  <c r="D12" i="28"/>
  <c r="K11" i="28"/>
  <c r="J11" i="28"/>
  <c r="G11" i="28"/>
  <c r="E11" i="28"/>
  <c r="D11" i="28"/>
  <c r="K10" i="28"/>
  <c r="J10" i="28"/>
  <c r="G10" i="28"/>
  <c r="E10" i="28"/>
  <c r="D10" i="28"/>
  <c r="K9" i="28"/>
  <c r="J9" i="28"/>
  <c r="G9" i="28"/>
  <c r="E9" i="28"/>
  <c r="D9" i="28"/>
  <c r="K8" i="28"/>
  <c r="J8" i="28"/>
  <c r="G8" i="28"/>
  <c r="E8" i="28"/>
  <c r="D8" i="28"/>
  <c r="K7" i="28"/>
  <c r="J7" i="28"/>
  <c r="G7" i="28"/>
  <c r="E7" i="28"/>
  <c r="D7" i="28"/>
  <c r="K6" i="28"/>
  <c r="J6" i="28"/>
  <c r="G6" i="28"/>
  <c r="E6" i="28"/>
  <c r="D6" i="28"/>
  <c r="K5" i="28"/>
  <c r="J5" i="28"/>
  <c r="G5" i="28"/>
  <c r="E5" i="28"/>
  <c r="D5" i="28"/>
  <c r="K4" i="28"/>
  <c r="J4" i="28"/>
  <c r="G4" i="28"/>
  <c r="E4" i="28"/>
  <c r="D4" i="28"/>
  <c r="K3" i="28"/>
  <c r="J3" i="28"/>
  <c r="G3" i="28"/>
  <c r="E3" i="28"/>
  <c r="D3" i="28"/>
  <c r="K2" i="28"/>
  <c r="J2" i="28"/>
  <c r="G111" i="25"/>
  <c r="E111" i="25"/>
  <c r="D111" i="25"/>
  <c r="G110" i="25"/>
  <c r="E110" i="25"/>
  <c r="D110" i="25"/>
  <c r="G109" i="25"/>
  <c r="E109" i="25"/>
  <c r="D109" i="25"/>
  <c r="G108" i="25"/>
  <c r="E108" i="25"/>
  <c r="D108" i="25"/>
  <c r="G107" i="25"/>
  <c r="E107" i="25"/>
  <c r="D107" i="25"/>
  <c r="G106" i="25"/>
  <c r="E106" i="25"/>
  <c r="D106" i="25"/>
  <c r="G105" i="25"/>
  <c r="E105" i="25"/>
  <c r="D105" i="25"/>
  <c r="G104" i="25"/>
  <c r="E104" i="25"/>
  <c r="D104" i="25"/>
  <c r="G103" i="25"/>
  <c r="E103" i="25"/>
  <c r="D103" i="25"/>
  <c r="G102" i="25"/>
  <c r="E102" i="25"/>
  <c r="D102" i="25"/>
  <c r="G101" i="25"/>
  <c r="E101" i="25"/>
  <c r="D101" i="25"/>
  <c r="G100" i="25"/>
  <c r="E100" i="25"/>
  <c r="D100" i="25"/>
  <c r="G99" i="25"/>
  <c r="E99" i="25"/>
  <c r="D99" i="25"/>
  <c r="G98" i="25"/>
  <c r="E98" i="25"/>
  <c r="D98" i="25"/>
  <c r="G97" i="25"/>
  <c r="E97" i="25"/>
  <c r="D97" i="25"/>
  <c r="G96" i="25"/>
  <c r="E96" i="25"/>
  <c r="D96" i="25"/>
  <c r="G95" i="25"/>
  <c r="E95" i="25"/>
  <c r="D95" i="25"/>
  <c r="G94" i="25"/>
  <c r="E94" i="25"/>
  <c r="D94" i="25"/>
  <c r="G93" i="25"/>
  <c r="E93" i="25"/>
  <c r="D93" i="25"/>
  <c r="G92" i="25"/>
  <c r="E92" i="25"/>
  <c r="D92" i="25"/>
  <c r="G91" i="25"/>
  <c r="E91" i="25"/>
  <c r="D91" i="25"/>
  <c r="G90" i="25"/>
  <c r="E90" i="25"/>
  <c r="D90" i="25"/>
  <c r="G89" i="25"/>
  <c r="E89" i="25"/>
  <c r="D89" i="25"/>
  <c r="G88" i="25"/>
  <c r="E88" i="25"/>
  <c r="D88" i="25"/>
  <c r="G87" i="25"/>
  <c r="E87" i="25"/>
  <c r="D87" i="25"/>
  <c r="G86" i="25"/>
  <c r="E86" i="25"/>
  <c r="D86" i="25"/>
  <c r="G85" i="25"/>
  <c r="E85" i="25"/>
  <c r="D85" i="25"/>
  <c r="G84" i="25"/>
  <c r="E84" i="25"/>
  <c r="D84" i="25"/>
  <c r="G83" i="25"/>
  <c r="E83" i="25"/>
  <c r="D83" i="25"/>
  <c r="G82" i="25"/>
  <c r="E82" i="25"/>
  <c r="D82" i="25"/>
  <c r="G81" i="25"/>
  <c r="E81" i="25"/>
  <c r="D81" i="25"/>
  <c r="G80" i="25"/>
  <c r="E80" i="25"/>
  <c r="D80" i="25"/>
  <c r="G79" i="25"/>
  <c r="E79" i="25"/>
  <c r="D79" i="25"/>
  <c r="G78" i="25"/>
  <c r="E78" i="25"/>
  <c r="D78" i="25"/>
  <c r="G77" i="25"/>
  <c r="E77" i="25"/>
  <c r="D77" i="25"/>
  <c r="G76" i="25"/>
  <c r="E76" i="25"/>
  <c r="D76" i="25"/>
  <c r="G75" i="25"/>
  <c r="E75" i="25"/>
  <c r="D75" i="25"/>
  <c r="G74" i="25"/>
  <c r="E74" i="25"/>
  <c r="D74" i="25"/>
  <c r="G73" i="25"/>
  <c r="E73" i="25"/>
  <c r="D73" i="25"/>
  <c r="G72" i="25"/>
  <c r="E72" i="25"/>
  <c r="D72" i="25"/>
  <c r="G71" i="25"/>
  <c r="E71" i="25"/>
  <c r="D71" i="25"/>
  <c r="G70" i="25"/>
  <c r="E70" i="25"/>
  <c r="D70" i="25"/>
  <c r="G69" i="25"/>
  <c r="E69" i="25"/>
  <c r="D69" i="25"/>
  <c r="G68" i="25"/>
  <c r="E68" i="25"/>
  <c r="D68" i="25"/>
  <c r="G67" i="25"/>
  <c r="E67" i="25"/>
  <c r="D67" i="25"/>
  <c r="G66" i="25"/>
  <c r="E66" i="25"/>
  <c r="D66" i="25"/>
  <c r="G65" i="25"/>
  <c r="E65" i="25"/>
  <c r="D65" i="25"/>
  <c r="G64" i="25"/>
  <c r="E64" i="25"/>
  <c r="D64" i="25"/>
  <c r="G63" i="25"/>
  <c r="E63" i="25"/>
  <c r="D63" i="25"/>
  <c r="G62" i="25"/>
  <c r="E62" i="25"/>
  <c r="D62" i="25"/>
  <c r="G61" i="25"/>
  <c r="E61" i="25"/>
  <c r="D61" i="25"/>
  <c r="G60" i="25"/>
  <c r="E60" i="25"/>
  <c r="D60" i="25"/>
  <c r="G59" i="25"/>
  <c r="E59" i="25"/>
  <c r="D59" i="25"/>
  <c r="G58" i="25"/>
  <c r="E58" i="25"/>
  <c r="D58" i="25"/>
  <c r="G57" i="25"/>
  <c r="E57" i="25"/>
  <c r="D57" i="25"/>
  <c r="G56" i="25"/>
  <c r="E56" i="25"/>
  <c r="D56" i="25"/>
  <c r="G55" i="25"/>
  <c r="E55" i="25"/>
  <c r="D55" i="25"/>
  <c r="G54" i="25"/>
  <c r="E54" i="25"/>
  <c r="D54" i="25"/>
  <c r="G53" i="25"/>
  <c r="E53" i="25"/>
  <c r="D53" i="25"/>
  <c r="G52" i="25"/>
  <c r="E52" i="25"/>
  <c r="D52" i="25"/>
  <c r="G51" i="25"/>
  <c r="E51" i="25"/>
  <c r="D51" i="25"/>
  <c r="G50" i="25"/>
  <c r="E48" i="25"/>
  <c r="D48" i="25"/>
  <c r="E47" i="25"/>
  <c r="D47" i="25"/>
  <c r="E46" i="25"/>
  <c r="D46" i="25"/>
  <c r="E45" i="25"/>
  <c r="D45" i="25"/>
  <c r="G44" i="25"/>
  <c r="E44" i="25"/>
  <c r="D44" i="25"/>
  <c r="G43" i="25"/>
  <c r="E43" i="25"/>
  <c r="D43" i="25"/>
  <c r="G42" i="25"/>
  <c r="E42" i="25"/>
  <c r="D42" i="25"/>
  <c r="G41" i="25"/>
  <c r="E41" i="25"/>
  <c r="D41" i="25"/>
  <c r="G40" i="25"/>
  <c r="E40" i="25"/>
  <c r="D40" i="25"/>
  <c r="G39" i="25"/>
  <c r="E39" i="25"/>
  <c r="D39" i="25"/>
  <c r="G38" i="25"/>
  <c r="E38" i="25"/>
  <c r="D38" i="25"/>
  <c r="G37" i="25"/>
  <c r="E37" i="25"/>
  <c r="D37" i="25"/>
  <c r="G36" i="25"/>
  <c r="E36" i="25"/>
  <c r="D36" i="25"/>
  <c r="G35" i="25"/>
  <c r="E35" i="25"/>
  <c r="D35" i="25"/>
  <c r="G34" i="25"/>
  <c r="E34" i="25"/>
  <c r="D34" i="25"/>
  <c r="G33" i="25"/>
  <c r="E33" i="25"/>
  <c r="D33" i="25"/>
  <c r="G32" i="25"/>
  <c r="E32" i="25"/>
  <c r="D32" i="25"/>
  <c r="G31" i="25"/>
  <c r="E31" i="25"/>
  <c r="D31" i="25"/>
  <c r="G30" i="25"/>
  <c r="E30" i="25"/>
  <c r="D30" i="25"/>
  <c r="G29" i="25"/>
  <c r="E29" i="25"/>
  <c r="D29" i="25"/>
  <c r="G28" i="25"/>
  <c r="E28" i="25"/>
  <c r="D28" i="25"/>
  <c r="G27" i="25"/>
  <c r="E27" i="25"/>
  <c r="D27" i="25"/>
  <c r="G26" i="25"/>
  <c r="E26" i="25"/>
  <c r="D26" i="25"/>
  <c r="G25" i="25"/>
  <c r="E25" i="25"/>
  <c r="D25" i="25"/>
  <c r="G24" i="25"/>
  <c r="E24" i="25"/>
  <c r="D24" i="25"/>
  <c r="G23" i="25"/>
  <c r="E23" i="25"/>
  <c r="D23" i="25"/>
  <c r="G22" i="25"/>
  <c r="E22" i="25"/>
  <c r="D22" i="25"/>
  <c r="G21" i="25"/>
  <c r="E21" i="25"/>
  <c r="D21" i="25"/>
  <c r="G20" i="25"/>
  <c r="E20" i="25"/>
  <c r="D20" i="25"/>
  <c r="G19" i="25"/>
  <c r="E19" i="25"/>
  <c r="D19" i="25"/>
  <c r="K18" i="25"/>
  <c r="J18" i="25"/>
  <c r="G18" i="25"/>
  <c r="E18" i="25"/>
  <c r="D18" i="25"/>
  <c r="K17" i="25"/>
  <c r="J17" i="25"/>
  <c r="G17" i="25"/>
  <c r="E17" i="25"/>
  <c r="D17" i="25"/>
  <c r="K16" i="25"/>
  <c r="J16" i="25"/>
  <c r="G16" i="25"/>
  <c r="E16" i="25"/>
  <c r="D16" i="25"/>
  <c r="K15" i="25"/>
  <c r="J15" i="25"/>
  <c r="G15" i="25"/>
  <c r="E15" i="25"/>
  <c r="D15" i="25"/>
  <c r="G14" i="25"/>
  <c r="E14" i="25"/>
  <c r="D14" i="25"/>
  <c r="K13" i="25"/>
  <c r="J13" i="25"/>
  <c r="G13" i="25"/>
  <c r="E13" i="25"/>
  <c r="D13" i="25"/>
  <c r="G12" i="25"/>
  <c r="E12" i="25"/>
  <c r="D12" i="25"/>
  <c r="K11" i="25"/>
  <c r="J11" i="25"/>
  <c r="G11" i="25"/>
  <c r="E11" i="25"/>
  <c r="D11" i="25"/>
  <c r="K10" i="25"/>
  <c r="J10" i="25"/>
  <c r="G10" i="25"/>
  <c r="E10" i="25"/>
  <c r="D10" i="25"/>
  <c r="K9" i="25"/>
  <c r="J9" i="25"/>
  <c r="G9" i="25"/>
  <c r="E9" i="25"/>
  <c r="D9" i="25"/>
  <c r="K8" i="25"/>
  <c r="J8" i="25"/>
  <c r="G8" i="25"/>
  <c r="E8" i="25"/>
  <c r="D8" i="25"/>
  <c r="K7" i="25"/>
  <c r="J7" i="25"/>
  <c r="G7" i="25"/>
  <c r="E7" i="25"/>
  <c r="D7" i="25"/>
  <c r="K6" i="25"/>
  <c r="J6" i="25"/>
  <c r="G6" i="25"/>
  <c r="E6" i="25"/>
  <c r="D6" i="25"/>
  <c r="K5" i="25"/>
  <c r="J5" i="25"/>
  <c r="G5" i="25"/>
  <c r="E5" i="25"/>
  <c r="D5" i="25"/>
  <c r="K4" i="25"/>
  <c r="J4" i="25"/>
  <c r="G4" i="25"/>
  <c r="E4" i="25"/>
  <c r="D4" i="25"/>
  <c r="K3" i="25"/>
  <c r="J3" i="25"/>
  <c r="G3" i="25"/>
  <c r="E3" i="25"/>
  <c r="D3" i="25"/>
  <c r="K2" i="25"/>
  <c r="J2" i="25"/>
  <c r="G111" i="30"/>
  <c r="E111" i="30"/>
  <c r="D111" i="30"/>
  <c r="G110" i="30"/>
  <c r="E110" i="30"/>
  <c r="D110" i="30"/>
  <c r="G109" i="30"/>
  <c r="E109" i="30"/>
  <c r="D109" i="30"/>
  <c r="G108" i="30"/>
  <c r="E108" i="30"/>
  <c r="D108" i="30"/>
  <c r="G107" i="30"/>
  <c r="E107" i="30"/>
  <c r="D107" i="30"/>
  <c r="G106" i="30"/>
  <c r="E106" i="30"/>
  <c r="D106" i="30"/>
  <c r="G105" i="30"/>
  <c r="E105" i="30"/>
  <c r="D105" i="30"/>
  <c r="G104" i="30"/>
  <c r="E104" i="30"/>
  <c r="D104" i="30"/>
  <c r="G103" i="30"/>
  <c r="E103" i="30"/>
  <c r="D103" i="30"/>
  <c r="G102" i="30"/>
  <c r="E102" i="30"/>
  <c r="D102" i="30"/>
  <c r="G101" i="30"/>
  <c r="E101" i="30"/>
  <c r="D101" i="30"/>
  <c r="G100" i="30"/>
  <c r="E100" i="30"/>
  <c r="D100" i="30"/>
  <c r="G99" i="30"/>
  <c r="E99" i="30"/>
  <c r="D99" i="30"/>
  <c r="G98" i="30"/>
  <c r="E98" i="30"/>
  <c r="D98" i="30"/>
  <c r="G97" i="30"/>
  <c r="E97" i="30"/>
  <c r="D97" i="30"/>
  <c r="G96" i="30"/>
  <c r="E96" i="30"/>
  <c r="D96" i="30"/>
  <c r="G95" i="30"/>
  <c r="E95" i="30"/>
  <c r="D95" i="30"/>
  <c r="G94" i="30"/>
  <c r="E94" i="30"/>
  <c r="D94" i="30"/>
  <c r="G93" i="30"/>
  <c r="E93" i="30"/>
  <c r="D93" i="30"/>
  <c r="G92" i="30"/>
  <c r="E92" i="30"/>
  <c r="D92" i="30"/>
  <c r="G91" i="30"/>
  <c r="E91" i="30"/>
  <c r="D91" i="30"/>
  <c r="G90" i="30"/>
  <c r="E90" i="30"/>
  <c r="D90" i="30"/>
  <c r="G89" i="30"/>
  <c r="E89" i="30"/>
  <c r="D89" i="30"/>
  <c r="G88" i="30"/>
  <c r="E88" i="30"/>
  <c r="D88" i="30"/>
  <c r="G87" i="30"/>
  <c r="E87" i="30"/>
  <c r="D87" i="30"/>
  <c r="G86" i="30"/>
  <c r="E86" i="30"/>
  <c r="D86" i="30"/>
  <c r="G85" i="30"/>
  <c r="E85" i="30"/>
  <c r="D85" i="30"/>
  <c r="G84" i="30"/>
  <c r="E84" i="30"/>
  <c r="D84" i="30"/>
  <c r="G83" i="30"/>
  <c r="E83" i="30"/>
  <c r="D83" i="30"/>
  <c r="G82" i="30"/>
  <c r="E82" i="30"/>
  <c r="D82" i="30"/>
  <c r="G81" i="30"/>
  <c r="E81" i="30"/>
  <c r="D81" i="30"/>
  <c r="G80" i="30"/>
  <c r="E80" i="30"/>
  <c r="D80" i="30"/>
  <c r="G79" i="30"/>
  <c r="E79" i="30"/>
  <c r="D79" i="30"/>
  <c r="G78" i="30"/>
  <c r="E78" i="30"/>
  <c r="D78" i="30"/>
  <c r="G77" i="30"/>
  <c r="E77" i="30"/>
  <c r="D77" i="30"/>
  <c r="G76" i="30"/>
  <c r="E76" i="30"/>
  <c r="D76" i="30"/>
  <c r="G75" i="30"/>
  <c r="E75" i="30"/>
  <c r="D75" i="30"/>
  <c r="G74" i="30"/>
  <c r="E74" i="30"/>
  <c r="D74" i="30"/>
  <c r="G73" i="30"/>
  <c r="E73" i="30"/>
  <c r="D73" i="30"/>
  <c r="G72" i="30"/>
  <c r="E72" i="30"/>
  <c r="D72" i="30"/>
  <c r="G71" i="30"/>
  <c r="E71" i="30"/>
  <c r="D71" i="30"/>
  <c r="G70" i="30"/>
  <c r="E70" i="30"/>
  <c r="D70" i="30"/>
  <c r="G69" i="30"/>
  <c r="E69" i="30"/>
  <c r="D69" i="30"/>
  <c r="G68" i="30"/>
  <c r="E68" i="30"/>
  <c r="D68" i="30"/>
  <c r="G67" i="30"/>
  <c r="E67" i="30"/>
  <c r="D67" i="30"/>
  <c r="G66" i="30"/>
  <c r="E66" i="30"/>
  <c r="D66" i="30"/>
  <c r="G65" i="30"/>
  <c r="E65" i="30"/>
  <c r="D65" i="30"/>
  <c r="G64" i="30"/>
  <c r="E64" i="30"/>
  <c r="D64" i="30"/>
  <c r="G63" i="30"/>
  <c r="E63" i="30"/>
  <c r="D63" i="30"/>
  <c r="G62" i="30"/>
  <c r="E62" i="30"/>
  <c r="D62" i="30"/>
  <c r="G61" i="30"/>
  <c r="E61" i="30"/>
  <c r="D61" i="30"/>
  <c r="G60" i="30"/>
  <c r="E60" i="30"/>
  <c r="D60" i="30"/>
  <c r="G59" i="30"/>
  <c r="E59" i="30"/>
  <c r="D59" i="30"/>
  <c r="G58" i="30"/>
  <c r="E58" i="30"/>
  <c r="D58" i="30"/>
  <c r="G57" i="30"/>
  <c r="E57" i="30"/>
  <c r="D57" i="30"/>
  <c r="G56" i="30"/>
  <c r="E56" i="30"/>
  <c r="D56" i="30"/>
  <c r="G55" i="30"/>
  <c r="E55" i="30"/>
  <c r="D55" i="30"/>
  <c r="G54" i="30"/>
  <c r="E54" i="30"/>
  <c r="D54" i="30"/>
  <c r="G53" i="30"/>
  <c r="E53" i="30"/>
  <c r="D53" i="30"/>
  <c r="G52" i="30"/>
  <c r="E52" i="30"/>
  <c r="D52" i="30"/>
  <c r="G51" i="30"/>
  <c r="E51" i="30"/>
  <c r="D51" i="30"/>
  <c r="G50" i="30"/>
  <c r="E48" i="30"/>
  <c r="D48" i="30"/>
  <c r="E47" i="30"/>
  <c r="D47" i="30"/>
  <c r="E46" i="30"/>
  <c r="D46" i="30"/>
  <c r="E45" i="30"/>
  <c r="D45" i="30"/>
  <c r="G44" i="30"/>
  <c r="E44" i="30"/>
  <c r="D44" i="30"/>
  <c r="G43" i="30"/>
  <c r="E43" i="30"/>
  <c r="D43" i="30"/>
  <c r="G42" i="30"/>
  <c r="E42" i="30"/>
  <c r="D42" i="30"/>
  <c r="G41" i="30"/>
  <c r="E41" i="30"/>
  <c r="D41" i="30"/>
  <c r="G40" i="30"/>
  <c r="E40" i="30"/>
  <c r="D40" i="30"/>
  <c r="G39" i="30"/>
  <c r="E39" i="30"/>
  <c r="D39" i="30"/>
  <c r="G38" i="30"/>
  <c r="E38" i="30"/>
  <c r="D38" i="30"/>
  <c r="G37" i="30"/>
  <c r="E37" i="30"/>
  <c r="D37" i="30"/>
  <c r="G36" i="30"/>
  <c r="E36" i="30"/>
  <c r="D36" i="30"/>
  <c r="G35" i="30"/>
  <c r="E35" i="30"/>
  <c r="D35" i="30"/>
  <c r="G34" i="30"/>
  <c r="E34" i="30"/>
  <c r="D34" i="30"/>
  <c r="G33" i="30"/>
  <c r="E33" i="30"/>
  <c r="D33" i="30"/>
  <c r="G32" i="30"/>
  <c r="E32" i="30"/>
  <c r="D32" i="30"/>
  <c r="G31" i="30"/>
  <c r="E31" i="30"/>
  <c r="D31" i="30"/>
  <c r="G30" i="30"/>
  <c r="E30" i="30"/>
  <c r="D30" i="30"/>
  <c r="G29" i="30"/>
  <c r="E29" i="30"/>
  <c r="D29" i="30"/>
  <c r="G28" i="30"/>
  <c r="E28" i="30"/>
  <c r="D28" i="30"/>
  <c r="G27" i="30"/>
  <c r="E27" i="30"/>
  <c r="D27" i="30"/>
  <c r="G26" i="30"/>
  <c r="E26" i="30"/>
  <c r="D26" i="30"/>
  <c r="G25" i="30"/>
  <c r="E25" i="30"/>
  <c r="D25" i="30"/>
  <c r="G24" i="30"/>
  <c r="E24" i="30"/>
  <c r="D24" i="30"/>
  <c r="G23" i="30"/>
  <c r="E23" i="30"/>
  <c r="D23" i="30"/>
  <c r="G22" i="30"/>
  <c r="E22" i="30"/>
  <c r="D22" i="30"/>
  <c r="G21" i="30"/>
  <c r="E21" i="30"/>
  <c r="D21" i="30"/>
  <c r="G20" i="30"/>
  <c r="E20" i="30"/>
  <c r="D20" i="30"/>
  <c r="G19" i="30"/>
  <c r="E19" i="30"/>
  <c r="D19" i="30"/>
  <c r="K18" i="30"/>
  <c r="J18" i="30"/>
  <c r="G18" i="30"/>
  <c r="E18" i="30"/>
  <c r="D18" i="30"/>
  <c r="K17" i="30"/>
  <c r="J17" i="30"/>
  <c r="G17" i="30"/>
  <c r="E17" i="30"/>
  <c r="D17" i="30"/>
  <c r="K16" i="30"/>
  <c r="J16" i="30"/>
  <c r="G16" i="30"/>
  <c r="E16" i="30"/>
  <c r="D16" i="30"/>
  <c r="K15" i="30"/>
  <c r="J15" i="30"/>
  <c r="G15" i="30"/>
  <c r="E15" i="30"/>
  <c r="D15" i="30"/>
  <c r="G14" i="30"/>
  <c r="E14" i="30"/>
  <c r="D14" i="30"/>
  <c r="K13" i="30"/>
  <c r="J13" i="30"/>
  <c r="G13" i="30"/>
  <c r="E13" i="30"/>
  <c r="D13" i="30"/>
  <c r="G12" i="30"/>
  <c r="E12" i="30"/>
  <c r="D12" i="30"/>
  <c r="K11" i="30"/>
  <c r="J11" i="30"/>
  <c r="G11" i="30"/>
  <c r="E11" i="30"/>
  <c r="D11" i="30"/>
  <c r="K10" i="30"/>
  <c r="J10" i="30"/>
  <c r="G10" i="30"/>
  <c r="E10" i="30"/>
  <c r="D10" i="30"/>
  <c r="K9" i="30"/>
  <c r="J9" i="30"/>
  <c r="G9" i="30"/>
  <c r="E9" i="30"/>
  <c r="D9" i="30"/>
  <c r="K8" i="30"/>
  <c r="J8" i="30"/>
  <c r="G8" i="30"/>
  <c r="E8" i="30"/>
  <c r="D8" i="30"/>
  <c r="K7" i="30"/>
  <c r="J7" i="30"/>
  <c r="G7" i="30"/>
  <c r="E7" i="30"/>
  <c r="D7" i="30"/>
  <c r="K6" i="30"/>
  <c r="J6" i="30"/>
  <c r="G6" i="30"/>
  <c r="E6" i="30"/>
  <c r="D6" i="30"/>
  <c r="K5" i="30"/>
  <c r="J5" i="30"/>
  <c r="G5" i="30"/>
  <c r="E5" i="30"/>
  <c r="D5" i="30"/>
  <c r="K4" i="30"/>
  <c r="J4" i="30"/>
  <c r="G4" i="30"/>
  <c r="E4" i="30"/>
  <c r="D4" i="30"/>
  <c r="K3" i="30"/>
  <c r="J3" i="30"/>
  <c r="G3" i="30"/>
  <c r="E3" i="30"/>
  <c r="D3" i="30"/>
  <c r="K2" i="30"/>
  <c r="J2" i="30"/>
  <c r="G111" i="27"/>
  <c r="E111" i="27"/>
  <c r="D111" i="27"/>
  <c r="G110" i="27"/>
  <c r="E110" i="27"/>
  <c r="D110" i="27"/>
  <c r="G109" i="27"/>
  <c r="E109" i="27"/>
  <c r="D109" i="27"/>
  <c r="G108" i="27"/>
  <c r="E108" i="27"/>
  <c r="D108" i="27"/>
  <c r="G107" i="27"/>
  <c r="E107" i="27"/>
  <c r="D107" i="27"/>
  <c r="G106" i="27"/>
  <c r="E106" i="27"/>
  <c r="D106" i="27"/>
  <c r="G105" i="27"/>
  <c r="E105" i="27"/>
  <c r="D105" i="27"/>
  <c r="G104" i="27"/>
  <c r="E104" i="27"/>
  <c r="D104" i="27"/>
  <c r="G103" i="27"/>
  <c r="E103" i="27"/>
  <c r="D103" i="27"/>
  <c r="G102" i="27"/>
  <c r="E102" i="27"/>
  <c r="D102" i="27"/>
  <c r="G101" i="27"/>
  <c r="E101" i="27"/>
  <c r="D101" i="27"/>
  <c r="G100" i="27"/>
  <c r="E100" i="27"/>
  <c r="D100" i="27"/>
  <c r="G99" i="27"/>
  <c r="E99" i="27"/>
  <c r="D99" i="27"/>
  <c r="G98" i="27"/>
  <c r="E98" i="27"/>
  <c r="D98" i="27"/>
  <c r="G97" i="27"/>
  <c r="E97" i="27"/>
  <c r="D97" i="27"/>
  <c r="G96" i="27"/>
  <c r="E96" i="27"/>
  <c r="D96" i="27"/>
  <c r="G95" i="27"/>
  <c r="E95" i="27"/>
  <c r="D95" i="27"/>
  <c r="G94" i="27"/>
  <c r="E94" i="27"/>
  <c r="D94" i="27"/>
  <c r="G93" i="27"/>
  <c r="E93" i="27"/>
  <c r="D93" i="27"/>
  <c r="G92" i="27"/>
  <c r="E92" i="27"/>
  <c r="D92" i="27"/>
  <c r="G91" i="27"/>
  <c r="E91" i="27"/>
  <c r="D91" i="27"/>
  <c r="G90" i="27"/>
  <c r="E90" i="27"/>
  <c r="D90" i="27"/>
  <c r="G89" i="27"/>
  <c r="E89" i="27"/>
  <c r="D89" i="27"/>
  <c r="G88" i="27"/>
  <c r="E88" i="27"/>
  <c r="D88" i="27"/>
  <c r="G87" i="27"/>
  <c r="E87" i="27"/>
  <c r="D87" i="27"/>
  <c r="G86" i="27"/>
  <c r="E86" i="27"/>
  <c r="D86" i="27"/>
  <c r="G85" i="27"/>
  <c r="E85" i="27"/>
  <c r="D85" i="27"/>
  <c r="G84" i="27"/>
  <c r="E84" i="27"/>
  <c r="D84" i="27"/>
  <c r="G83" i="27"/>
  <c r="E83" i="27"/>
  <c r="D83" i="27"/>
  <c r="G82" i="27"/>
  <c r="E82" i="27"/>
  <c r="D82" i="27"/>
  <c r="G81" i="27"/>
  <c r="E81" i="27"/>
  <c r="D81" i="27"/>
  <c r="G80" i="27"/>
  <c r="E80" i="27"/>
  <c r="D80" i="27"/>
  <c r="G79" i="27"/>
  <c r="E79" i="27"/>
  <c r="D79" i="27"/>
  <c r="G78" i="27"/>
  <c r="E78" i="27"/>
  <c r="D78" i="27"/>
  <c r="G77" i="27"/>
  <c r="E77" i="27"/>
  <c r="D77" i="27"/>
  <c r="G76" i="27"/>
  <c r="E76" i="27"/>
  <c r="D76" i="27"/>
  <c r="G75" i="27"/>
  <c r="E75" i="27"/>
  <c r="D75" i="27"/>
  <c r="G74" i="27"/>
  <c r="E74" i="27"/>
  <c r="D74" i="27"/>
  <c r="G73" i="27"/>
  <c r="E73" i="27"/>
  <c r="D73" i="27"/>
  <c r="G72" i="27"/>
  <c r="E72" i="27"/>
  <c r="D72" i="27"/>
  <c r="G71" i="27"/>
  <c r="E71" i="27"/>
  <c r="D71" i="27"/>
  <c r="G70" i="27"/>
  <c r="E70" i="27"/>
  <c r="D70" i="27"/>
  <c r="G69" i="27"/>
  <c r="E69" i="27"/>
  <c r="D69" i="27"/>
  <c r="G68" i="27"/>
  <c r="E68" i="27"/>
  <c r="D68" i="27"/>
  <c r="G67" i="27"/>
  <c r="E67" i="27"/>
  <c r="D67" i="27"/>
  <c r="G66" i="27"/>
  <c r="E66" i="27"/>
  <c r="D66" i="27"/>
  <c r="G65" i="27"/>
  <c r="E65" i="27"/>
  <c r="D65" i="27"/>
  <c r="G64" i="27"/>
  <c r="E64" i="27"/>
  <c r="D64" i="27"/>
  <c r="G63" i="27"/>
  <c r="E63" i="27"/>
  <c r="D63" i="27"/>
  <c r="G62" i="27"/>
  <c r="E62" i="27"/>
  <c r="D62" i="27"/>
  <c r="G61" i="27"/>
  <c r="E61" i="27"/>
  <c r="D61" i="27"/>
  <c r="G60" i="27"/>
  <c r="E60" i="27"/>
  <c r="D60" i="27"/>
  <c r="G59" i="27"/>
  <c r="E59" i="27"/>
  <c r="D59" i="27"/>
  <c r="G58" i="27"/>
  <c r="E58" i="27"/>
  <c r="D58" i="27"/>
  <c r="G57" i="27"/>
  <c r="E57" i="27"/>
  <c r="D57" i="27"/>
  <c r="G56" i="27"/>
  <c r="E56" i="27"/>
  <c r="D56" i="27"/>
  <c r="G55" i="27"/>
  <c r="E55" i="27"/>
  <c r="D55" i="27"/>
  <c r="G54" i="27"/>
  <c r="E54" i="27"/>
  <c r="D54" i="27"/>
  <c r="G53" i="27"/>
  <c r="E53" i="27"/>
  <c r="D53" i="27"/>
  <c r="G52" i="27"/>
  <c r="E52" i="27"/>
  <c r="D52" i="27"/>
  <c r="G51" i="27"/>
  <c r="E51" i="27"/>
  <c r="D51" i="27"/>
  <c r="G50" i="27"/>
  <c r="E48" i="27"/>
  <c r="D48" i="27"/>
  <c r="E47" i="27"/>
  <c r="D47" i="27"/>
  <c r="E46" i="27"/>
  <c r="D46" i="27"/>
  <c r="E45" i="27"/>
  <c r="D45" i="27"/>
  <c r="G44" i="27"/>
  <c r="E44" i="27"/>
  <c r="D44" i="27"/>
  <c r="G43" i="27"/>
  <c r="E43" i="27"/>
  <c r="D43" i="27"/>
  <c r="G42" i="27"/>
  <c r="E42" i="27"/>
  <c r="D42" i="27"/>
  <c r="G41" i="27"/>
  <c r="E41" i="27"/>
  <c r="D41" i="27"/>
  <c r="G40" i="27"/>
  <c r="E40" i="27"/>
  <c r="D40" i="27"/>
  <c r="G39" i="27"/>
  <c r="E39" i="27"/>
  <c r="D39" i="27"/>
  <c r="G38" i="27"/>
  <c r="E38" i="27"/>
  <c r="D38" i="27"/>
  <c r="G37" i="27"/>
  <c r="E37" i="27"/>
  <c r="D37" i="27"/>
  <c r="G36" i="27"/>
  <c r="E36" i="27"/>
  <c r="D36" i="27"/>
  <c r="G35" i="27"/>
  <c r="E35" i="27"/>
  <c r="D35" i="27"/>
  <c r="G34" i="27"/>
  <c r="E34" i="27"/>
  <c r="D34" i="27"/>
  <c r="G33" i="27"/>
  <c r="E33" i="27"/>
  <c r="D33" i="27"/>
  <c r="G32" i="27"/>
  <c r="E32" i="27"/>
  <c r="D32" i="27"/>
  <c r="G31" i="27"/>
  <c r="E31" i="27"/>
  <c r="D31" i="27"/>
  <c r="G30" i="27"/>
  <c r="E30" i="27"/>
  <c r="D30" i="27"/>
  <c r="G29" i="27"/>
  <c r="E29" i="27"/>
  <c r="D29" i="27"/>
  <c r="G28" i="27"/>
  <c r="E28" i="27"/>
  <c r="D28" i="27"/>
  <c r="G27" i="27"/>
  <c r="E27" i="27"/>
  <c r="D27" i="27"/>
  <c r="G26" i="27"/>
  <c r="E26" i="27"/>
  <c r="D26" i="27"/>
  <c r="G25" i="27"/>
  <c r="E25" i="27"/>
  <c r="D25" i="27"/>
  <c r="G24" i="27"/>
  <c r="E24" i="27"/>
  <c r="D24" i="27"/>
  <c r="G23" i="27"/>
  <c r="E23" i="27"/>
  <c r="D23" i="27"/>
  <c r="G22" i="27"/>
  <c r="E22" i="27"/>
  <c r="D22" i="27"/>
  <c r="G21" i="27"/>
  <c r="E21" i="27"/>
  <c r="D21" i="27"/>
  <c r="G20" i="27"/>
  <c r="E20" i="27"/>
  <c r="D20" i="27"/>
  <c r="G19" i="27"/>
  <c r="E19" i="27"/>
  <c r="D19" i="27"/>
  <c r="K18" i="27"/>
  <c r="J18" i="27"/>
  <c r="G18" i="27"/>
  <c r="E18" i="27"/>
  <c r="D18" i="27"/>
  <c r="K17" i="27"/>
  <c r="J17" i="27"/>
  <c r="G17" i="27"/>
  <c r="E17" i="27"/>
  <c r="D17" i="27"/>
  <c r="K16" i="27"/>
  <c r="J16" i="27"/>
  <c r="G16" i="27"/>
  <c r="E16" i="27"/>
  <c r="D16" i="27"/>
  <c r="K15" i="27"/>
  <c r="J15" i="27"/>
  <c r="G15" i="27"/>
  <c r="E15" i="27"/>
  <c r="D15" i="27"/>
  <c r="G14" i="27"/>
  <c r="E14" i="27"/>
  <c r="D14" i="27"/>
  <c r="K13" i="27"/>
  <c r="J13" i="27"/>
  <c r="G13" i="27"/>
  <c r="E13" i="27"/>
  <c r="D13" i="27"/>
  <c r="G12" i="27"/>
  <c r="E12" i="27"/>
  <c r="D12" i="27"/>
  <c r="K11" i="27"/>
  <c r="J11" i="27"/>
  <c r="G11" i="27"/>
  <c r="E11" i="27"/>
  <c r="D11" i="27"/>
  <c r="K10" i="27"/>
  <c r="J10" i="27"/>
  <c r="G10" i="27"/>
  <c r="E10" i="27"/>
  <c r="D10" i="27"/>
  <c r="K9" i="27"/>
  <c r="J9" i="27"/>
  <c r="G9" i="27"/>
  <c r="E9" i="27"/>
  <c r="D9" i="27"/>
  <c r="K8" i="27"/>
  <c r="J8" i="27"/>
  <c r="G8" i="27"/>
  <c r="E8" i="27"/>
  <c r="D8" i="27"/>
  <c r="K7" i="27"/>
  <c r="J7" i="27"/>
  <c r="G7" i="27"/>
  <c r="E7" i="27"/>
  <c r="D7" i="27"/>
  <c r="K6" i="27"/>
  <c r="J6" i="27"/>
  <c r="G6" i="27"/>
  <c r="E6" i="27"/>
  <c r="D6" i="27"/>
  <c r="K5" i="27"/>
  <c r="J5" i="27"/>
  <c r="G5" i="27"/>
  <c r="E5" i="27"/>
  <c r="D5" i="27"/>
  <c r="K4" i="27"/>
  <c r="J4" i="27"/>
  <c r="G4" i="27"/>
  <c r="E4" i="27"/>
  <c r="D4" i="27"/>
  <c r="K3" i="27"/>
  <c r="J3" i="27"/>
  <c r="G3" i="27"/>
  <c r="E3" i="27"/>
  <c r="D3" i="27"/>
  <c r="K2" i="27"/>
  <c r="J2" i="27"/>
  <c r="G111" i="24"/>
  <c r="E111" i="24"/>
  <c r="D111" i="24"/>
  <c r="G110" i="24"/>
  <c r="E110" i="24"/>
  <c r="D110" i="24"/>
  <c r="G109" i="24"/>
  <c r="E109" i="24"/>
  <c r="D109" i="24"/>
  <c r="G108" i="24"/>
  <c r="E108" i="24"/>
  <c r="D108" i="24"/>
  <c r="G107" i="24"/>
  <c r="E107" i="24"/>
  <c r="D107" i="24"/>
  <c r="G106" i="24"/>
  <c r="E106" i="24"/>
  <c r="D106" i="24"/>
  <c r="G105" i="24"/>
  <c r="E105" i="24"/>
  <c r="D105" i="24"/>
  <c r="G104" i="24"/>
  <c r="E104" i="24"/>
  <c r="D104" i="24"/>
  <c r="G103" i="24"/>
  <c r="E103" i="24"/>
  <c r="D103" i="24"/>
  <c r="G102" i="24"/>
  <c r="E102" i="24"/>
  <c r="D102" i="24"/>
  <c r="G101" i="24"/>
  <c r="E101" i="24"/>
  <c r="D101" i="24"/>
  <c r="G100" i="24"/>
  <c r="E100" i="24"/>
  <c r="D100" i="24"/>
  <c r="G99" i="24"/>
  <c r="E99" i="24"/>
  <c r="D99" i="24"/>
  <c r="G98" i="24"/>
  <c r="E98" i="24"/>
  <c r="D98" i="24"/>
  <c r="G97" i="24"/>
  <c r="E97" i="24"/>
  <c r="D97" i="24"/>
  <c r="G96" i="24"/>
  <c r="E96" i="24"/>
  <c r="D96" i="24"/>
  <c r="G95" i="24"/>
  <c r="E95" i="24"/>
  <c r="D95" i="24"/>
  <c r="G94" i="24"/>
  <c r="E94" i="24"/>
  <c r="D94" i="24"/>
  <c r="G93" i="24"/>
  <c r="E93" i="24"/>
  <c r="D93" i="24"/>
  <c r="G92" i="24"/>
  <c r="E92" i="24"/>
  <c r="D92" i="24"/>
  <c r="G91" i="24"/>
  <c r="E91" i="24"/>
  <c r="D91" i="24"/>
  <c r="G90" i="24"/>
  <c r="E90" i="24"/>
  <c r="D90" i="24"/>
  <c r="G89" i="24"/>
  <c r="E89" i="24"/>
  <c r="D89" i="24"/>
  <c r="G88" i="24"/>
  <c r="E88" i="24"/>
  <c r="D88" i="24"/>
  <c r="G87" i="24"/>
  <c r="E87" i="24"/>
  <c r="D87" i="24"/>
  <c r="G86" i="24"/>
  <c r="E86" i="24"/>
  <c r="D86" i="24"/>
  <c r="G85" i="24"/>
  <c r="E85" i="24"/>
  <c r="D85" i="24"/>
  <c r="G84" i="24"/>
  <c r="E84" i="24"/>
  <c r="D84" i="24"/>
  <c r="G83" i="24"/>
  <c r="E83" i="24"/>
  <c r="D83" i="24"/>
  <c r="G82" i="24"/>
  <c r="E82" i="24"/>
  <c r="D82" i="24"/>
  <c r="G81" i="24"/>
  <c r="E81" i="24"/>
  <c r="D81" i="24"/>
  <c r="G80" i="24"/>
  <c r="E80" i="24"/>
  <c r="D80" i="24"/>
  <c r="G79" i="24"/>
  <c r="E79" i="24"/>
  <c r="D79" i="24"/>
  <c r="G78" i="24"/>
  <c r="E78" i="24"/>
  <c r="D78" i="24"/>
  <c r="G77" i="24"/>
  <c r="E77" i="24"/>
  <c r="D77" i="24"/>
  <c r="G76" i="24"/>
  <c r="E76" i="24"/>
  <c r="D76" i="24"/>
  <c r="G75" i="24"/>
  <c r="E75" i="24"/>
  <c r="D75" i="24"/>
  <c r="G74" i="24"/>
  <c r="E74" i="24"/>
  <c r="D74" i="24"/>
  <c r="G73" i="24"/>
  <c r="E73" i="24"/>
  <c r="D73" i="24"/>
  <c r="G72" i="24"/>
  <c r="E72" i="24"/>
  <c r="D72" i="24"/>
  <c r="G71" i="24"/>
  <c r="E71" i="24"/>
  <c r="D71" i="24"/>
  <c r="G70" i="24"/>
  <c r="E70" i="24"/>
  <c r="D70" i="24"/>
  <c r="G69" i="24"/>
  <c r="E69" i="24"/>
  <c r="D69" i="24"/>
  <c r="G68" i="24"/>
  <c r="E68" i="24"/>
  <c r="D68" i="24"/>
  <c r="G67" i="24"/>
  <c r="E67" i="24"/>
  <c r="D67" i="24"/>
  <c r="G66" i="24"/>
  <c r="E66" i="24"/>
  <c r="D66" i="24"/>
  <c r="G65" i="24"/>
  <c r="E65" i="24"/>
  <c r="D65" i="24"/>
  <c r="G64" i="24"/>
  <c r="E64" i="24"/>
  <c r="D64" i="24"/>
  <c r="G63" i="24"/>
  <c r="E63" i="24"/>
  <c r="D63" i="24"/>
  <c r="G62" i="24"/>
  <c r="E62" i="24"/>
  <c r="D62" i="24"/>
  <c r="G61" i="24"/>
  <c r="E61" i="24"/>
  <c r="D61" i="24"/>
  <c r="G60" i="24"/>
  <c r="E60" i="24"/>
  <c r="D60" i="24"/>
  <c r="G59" i="24"/>
  <c r="E59" i="24"/>
  <c r="D59" i="24"/>
  <c r="G58" i="24"/>
  <c r="E58" i="24"/>
  <c r="D58" i="24"/>
  <c r="G57" i="24"/>
  <c r="E57" i="24"/>
  <c r="D57" i="24"/>
  <c r="G56" i="24"/>
  <c r="E56" i="24"/>
  <c r="D56" i="24"/>
  <c r="G55" i="24"/>
  <c r="E55" i="24"/>
  <c r="D55" i="24"/>
  <c r="G54" i="24"/>
  <c r="E54" i="24"/>
  <c r="D54" i="24"/>
  <c r="G53" i="24"/>
  <c r="E53" i="24"/>
  <c r="D53" i="24"/>
  <c r="G52" i="24"/>
  <c r="E52" i="24"/>
  <c r="D52" i="24"/>
  <c r="G51" i="24"/>
  <c r="E51" i="24"/>
  <c r="D51" i="24"/>
  <c r="G50" i="24"/>
  <c r="E48" i="24"/>
  <c r="D48" i="24"/>
  <c r="E47" i="24"/>
  <c r="D47" i="24"/>
  <c r="E46" i="24"/>
  <c r="D46" i="24"/>
  <c r="E45" i="24"/>
  <c r="D45" i="24"/>
  <c r="G44" i="24"/>
  <c r="E44" i="24"/>
  <c r="D44" i="24"/>
  <c r="G43" i="24"/>
  <c r="E43" i="24"/>
  <c r="D43" i="24"/>
  <c r="G42" i="24"/>
  <c r="E42" i="24"/>
  <c r="D42" i="24"/>
  <c r="G41" i="24"/>
  <c r="E41" i="24"/>
  <c r="D41" i="24"/>
  <c r="G40" i="24"/>
  <c r="E40" i="24"/>
  <c r="D40" i="24"/>
  <c r="G39" i="24"/>
  <c r="E39" i="24"/>
  <c r="D39" i="24"/>
  <c r="G38" i="24"/>
  <c r="E38" i="24"/>
  <c r="D38" i="24"/>
  <c r="G37" i="24"/>
  <c r="E37" i="24"/>
  <c r="D37" i="24"/>
  <c r="G36" i="24"/>
  <c r="E36" i="24"/>
  <c r="D36" i="24"/>
  <c r="G35" i="24"/>
  <c r="E35" i="24"/>
  <c r="D35" i="24"/>
  <c r="G34" i="24"/>
  <c r="E34" i="24"/>
  <c r="D34" i="24"/>
  <c r="G33" i="24"/>
  <c r="E33" i="24"/>
  <c r="D33" i="24"/>
  <c r="G32" i="24"/>
  <c r="E32" i="24"/>
  <c r="D32" i="24"/>
  <c r="G31" i="24"/>
  <c r="E31" i="24"/>
  <c r="D31" i="24"/>
  <c r="G30" i="24"/>
  <c r="E30" i="24"/>
  <c r="D30" i="24"/>
  <c r="G29" i="24"/>
  <c r="E29" i="24"/>
  <c r="D29" i="24"/>
  <c r="G28" i="24"/>
  <c r="E28" i="24"/>
  <c r="D28" i="24"/>
  <c r="G27" i="24"/>
  <c r="E27" i="24"/>
  <c r="D27" i="24"/>
  <c r="G26" i="24"/>
  <c r="E26" i="24"/>
  <c r="D26" i="24"/>
  <c r="G25" i="24"/>
  <c r="E25" i="24"/>
  <c r="D25" i="24"/>
  <c r="G24" i="24"/>
  <c r="E24" i="24"/>
  <c r="D24" i="24"/>
  <c r="G23" i="24"/>
  <c r="E23" i="24"/>
  <c r="D23" i="24"/>
  <c r="G22" i="24"/>
  <c r="E22" i="24"/>
  <c r="D22" i="24"/>
  <c r="G21" i="24"/>
  <c r="E21" i="24"/>
  <c r="D21" i="24"/>
  <c r="G20" i="24"/>
  <c r="E20" i="24"/>
  <c r="D20" i="24"/>
  <c r="G19" i="24"/>
  <c r="E19" i="24"/>
  <c r="D19" i="24"/>
  <c r="K18" i="24"/>
  <c r="J18" i="24"/>
  <c r="G18" i="24"/>
  <c r="E18" i="24"/>
  <c r="D18" i="24"/>
  <c r="K17" i="24"/>
  <c r="J17" i="24"/>
  <c r="G17" i="24"/>
  <c r="E17" i="24"/>
  <c r="D17" i="24"/>
  <c r="K16" i="24"/>
  <c r="J16" i="24"/>
  <c r="G16" i="24"/>
  <c r="E16" i="24"/>
  <c r="D16" i="24"/>
  <c r="K15" i="24"/>
  <c r="J15" i="24"/>
  <c r="G15" i="24"/>
  <c r="E15" i="24"/>
  <c r="D15" i="24"/>
  <c r="G14" i="24"/>
  <c r="E14" i="24"/>
  <c r="D14" i="24"/>
  <c r="K13" i="24"/>
  <c r="J13" i="24"/>
  <c r="G13" i="24"/>
  <c r="E13" i="24"/>
  <c r="D13" i="24"/>
  <c r="G12" i="24"/>
  <c r="E12" i="24"/>
  <c r="D12" i="24"/>
  <c r="K11" i="24"/>
  <c r="J11" i="24"/>
  <c r="G11" i="24"/>
  <c r="E11" i="24"/>
  <c r="D11" i="24"/>
  <c r="K10" i="24"/>
  <c r="J10" i="24"/>
  <c r="G10" i="24"/>
  <c r="E10" i="24"/>
  <c r="D10" i="24"/>
  <c r="K9" i="24"/>
  <c r="J9" i="24"/>
  <c r="G9" i="24"/>
  <c r="E9" i="24"/>
  <c r="D9" i="24"/>
  <c r="K8" i="24"/>
  <c r="J8" i="24"/>
  <c r="G8" i="24"/>
  <c r="E8" i="24"/>
  <c r="D8" i="24"/>
  <c r="K7" i="24"/>
  <c r="J7" i="24"/>
  <c r="G7" i="24"/>
  <c r="E7" i="24"/>
  <c r="D7" i="24"/>
  <c r="K6" i="24"/>
  <c r="J6" i="24"/>
  <c r="G6" i="24"/>
  <c r="E6" i="24"/>
  <c r="D6" i="24"/>
  <c r="K5" i="24"/>
  <c r="J5" i="24"/>
  <c r="G5" i="24"/>
  <c r="E5" i="24"/>
  <c r="D5" i="24"/>
  <c r="K4" i="24"/>
  <c r="J4" i="24"/>
  <c r="G4" i="24"/>
  <c r="E4" i="24"/>
  <c r="D4" i="24"/>
  <c r="K3" i="24"/>
  <c r="J3" i="24"/>
  <c r="G3" i="24"/>
  <c r="E3" i="24"/>
  <c r="D3" i="24"/>
  <c r="K2" i="24"/>
  <c r="J2" i="24"/>
  <c r="G111" i="23"/>
  <c r="E111" i="23"/>
  <c r="D111" i="23"/>
  <c r="G110" i="23"/>
  <c r="E110" i="23"/>
  <c r="D110" i="23"/>
  <c r="G109" i="23"/>
  <c r="E109" i="23"/>
  <c r="D109" i="23"/>
  <c r="G108" i="23"/>
  <c r="E108" i="23"/>
  <c r="D108" i="23"/>
  <c r="G107" i="23"/>
  <c r="E107" i="23"/>
  <c r="D107" i="23"/>
  <c r="G106" i="23"/>
  <c r="E106" i="23"/>
  <c r="D106" i="23"/>
  <c r="G105" i="23"/>
  <c r="E105" i="23"/>
  <c r="D105" i="23"/>
  <c r="G104" i="23"/>
  <c r="E104" i="23"/>
  <c r="D104" i="23"/>
  <c r="G103" i="23"/>
  <c r="E103" i="23"/>
  <c r="D103" i="23"/>
  <c r="G102" i="23"/>
  <c r="E102" i="23"/>
  <c r="D102" i="23"/>
  <c r="G101" i="23"/>
  <c r="E101" i="23"/>
  <c r="D101" i="23"/>
  <c r="G100" i="23"/>
  <c r="E100" i="23"/>
  <c r="D100" i="23"/>
  <c r="G99" i="23"/>
  <c r="E99" i="23"/>
  <c r="D99" i="23"/>
  <c r="G98" i="23"/>
  <c r="E98" i="23"/>
  <c r="D98" i="23"/>
  <c r="G97" i="23"/>
  <c r="E97" i="23"/>
  <c r="D97" i="23"/>
  <c r="G96" i="23"/>
  <c r="E96" i="23"/>
  <c r="D96" i="23"/>
  <c r="G95" i="23"/>
  <c r="E95" i="23"/>
  <c r="D95" i="23"/>
  <c r="G94" i="23"/>
  <c r="E94" i="23"/>
  <c r="D94" i="23"/>
  <c r="G93" i="23"/>
  <c r="E93" i="23"/>
  <c r="D93" i="23"/>
  <c r="G92" i="23"/>
  <c r="E92" i="23"/>
  <c r="D92" i="23"/>
  <c r="G91" i="23"/>
  <c r="E91" i="23"/>
  <c r="D91" i="23"/>
  <c r="G90" i="23"/>
  <c r="E90" i="23"/>
  <c r="D90" i="23"/>
  <c r="G89" i="23"/>
  <c r="E89" i="23"/>
  <c r="D89" i="23"/>
  <c r="G88" i="23"/>
  <c r="E88" i="23"/>
  <c r="D88" i="23"/>
  <c r="G87" i="23"/>
  <c r="E87" i="23"/>
  <c r="D87" i="23"/>
  <c r="G86" i="23"/>
  <c r="E86" i="23"/>
  <c r="D86" i="23"/>
  <c r="G85" i="23"/>
  <c r="E85" i="23"/>
  <c r="D85" i="23"/>
  <c r="G84" i="23"/>
  <c r="E84" i="23"/>
  <c r="D84" i="23"/>
  <c r="G83" i="23"/>
  <c r="E83" i="23"/>
  <c r="D83" i="23"/>
  <c r="G82" i="23"/>
  <c r="E82" i="23"/>
  <c r="D82" i="23"/>
  <c r="G81" i="23"/>
  <c r="E81" i="23"/>
  <c r="D81" i="23"/>
  <c r="G80" i="23"/>
  <c r="E80" i="23"/>
  <c r="D80" i="23"/>
  <c r="G79" i="23"/>
  <c r="E79" i="23"/>
  <c r="D79" i="23"/>
  <c r="G78" i="23"/>
  <c r="E78" i="23"/>
  <c r="D78" i="23"/>
  <c r="G77" i="23"/>
  <c r="E77" i="23"/>
  <c r="D77" i="23"/>
  <c r="G76" i="23"/>
  <c r="E76" i="23"/>
  <c r="D76" i="23"/>
  <c r="G75" i="23"/>
  <c r="E75" i="23"/>
  <c r="D75" i="23"/>
  <c r="G74" i="23"/>
  <c r="E74" i="23"/>
  <c r="D74" i="23"/>
  <c r="G73" i="23"/>
  <c r="E73" i="23"/>
  <c r="D73" i="23"/>
  <c r="G72" i="23"/>
  <c r="E72" i="23"/>
  <c r="D72" i="23"/>
  <c r="G71" i="23"/>
  <c r="E71" i="23"/>
  <c r="D71" i="23"/>
  <c r="G70" i="23"/>
  <c r="E70" i="23"/>
  <c r="D70" i="23"/>
  <c r="G69" i="23"/>
  <c r="E69" i="23"/>
  <c r="D69" i="23"/>
  <c r="G68" i="23"/>
  <c r="E68" i="23"/>
  <c r="D68" i="23"/>
  <c r="G67" i="23"/>
  <c r="E67" i="23"/>
  <c r="D67" i="23"/>
  <c r="G66" i="23"/>
  <c r="E66" i="23"/>
  <c r="D66" i="23"/>
  <c r="G65" i="23"/>
  <c r="E65" i="23"/>
  <c r="D65" i="23"/>
  <c r="G64" i="23"/>
  <c r="E64" i="23"/>
  <c r="D64" i="23"/>
  <c r="G63" i="23"/>
  <c r="E63" i="23"/>
  <c r="D63" i="23"/>
  <c r="G62" i="23"/>
  <c r="E62" i="23"/>
  <c r="D62" i="23"/>
  <c r="G61" i="23"/>
  <c r="E61" i="23"/>
  <c r="D61" i="23"/>
  <c r="G60" i="23"/>
  <c r="E60" i="23"/>
  <c r="D60" i="23"/>
  <c r="G59" i="23"/>
  <c r="E59" i="23"/>
  <c r="D59" i="23"/>
  <c r="G58" i="23"/>
  <c r="E58" i="23"/>
  <c r="D58" i="23"/>
  <c r="G57" i="23"/>
  <c r="E57" i="23"/>
  <c r="D57" i="23"/>
  <c r="G56" i="23"/>
  <c r="E56" i="23"/>
  <c r="D56" i="23"/>
  <c r="G55" i="23"/>
  <c r="E55" i="23"/>
  <c r="D55" i="23"/>
  <c r="G54" i="23"/>
  <c r="E54" i="23"/>
  <c r="D54" i="23"/>
  <c r="G53" i="23"/>
  <c r="E53" i="23"/>
  <c r="D53" i="23"/>
  <c r="G52" i="23"/>
  <c r="E52" i="23"/>
  <c r="D52" i="23"/>
  <c r="G51" i="23"/>
  <c r="E51" i="23"/>
  <c r="D51" i="23"/>
  <c r="G50" i="23"/>
  <c r="E48" i="23"/>
  <c r="D48" i="23"/>
  <c r="E47" i="23"/>
  <c r="D47" i="23"/>
  <c r="E46" i="23"/>
  <c r="D46" i="23"/>
  <c r="E45" i="23"/>
  <c r="D45" i="23"/>
  <c r="G44" i="23"/>
  <c r="E44" i="23"/>
  <c r="D44" i="23"/>
  <c r="G43" i="23"/>
  <c r="E43" i="23"/>
  <c r="D43" i="23"/>
  <c r="G42" i="23"/>
  <c r="E42" i="23"/>
  <c r="D42" i="23"/>
  <c r="G41" i="23"/>
  <c r="E41" i="23"/>
  <c r="D41" i="23"/>
  <c r="G40" i="23"/>
  <c r="E40" i="23"/>
  <c r="D40" i="23"/>
  <c r="G39" i="23"/>
  <c r="E39" i="23"/>
  <c r="D39" i="23"/>
  <c r="G38" i="23"/>
  <c r="E38" i="23"/>
  <c r="D38" i="23"/>
  <c r="G37" i="23"/>
  <c r="E37" i="23"/>
  <c r="D37" i="23"/>
  <c r="G36" i="23"/>
  <c r="E36" i="23"/>
  <c r="D36" i="23"/>
  <c r="G35" i="23"/>
  <c r="E35" i="23"/>
  <c r="D35" i="23"/>
  <c r="G34" i="23"/>
  <c r="E34" i="23"/>
  <c r="D34" i="23"/>
  <c r="G33" i="23"/>
  <c r="E33" i="23"/>
  <c r="D33" i="23"/>
  <c r="G32" i="23"/>
  <c r="E32" i="23"/>
  <c r="D32" i="23"/>
  <c r="G31" i="23"/>
  <c r="E31" i="23"/>
  <c r="D31" i="23"/>
  <c r="G30" i="23"/>
  <c r="E30" i="23"/>
  <c r="D30" i="23"/>
  <c r="G29" i="23"/>
  <c r="E29" i="23"/>
  <c r="D29" i="23"/>
  <c r="G28" i="23"/>
  <c r="E28" i="23"/>
  <c r="D28" i="23"/>
  <c r="G27" i="23"/>
  <c r="E27" i="23"/>
  <c r="D27" i="23"/>
  <c r="G26" i="23"/>
  <c r="E26" i="23"/>
  <c r="D26" i="23"/>
  <c r="G25" i="23"/>
  <c r="E25" i="23"/>
  <c r="D25" i="23"/>
  <c r="G24" i="23"/>
  <c r="E24" i="23"/>
  <c r="D24" i="23"/>
  <c r="G23" i="23"/>
  <c r="E23" i="23"/>
  <c r="D23" i="23"/>
  <c r="G22" i="23"/>
  <c r="E22" i="23"/>
  <c r="D22" i="23"/>
  <c r="G21" i="23"/>
  <c r="E21" i="23"/>
  <c r="D21" i="23"/>
  <c r="G20" i="23"/>
  <c r="E20" i="23"/>
  <c r="D20" i="23"/>
  <c r="G19" i="23"/>
  <c r="E19" i="23"/>
  <c r="D19" i="23"/>
  <c r="K18" i="23"/>
  <c r="J18" i="23"/>
  <c r="G18" i="23"/>
  <c r="E18" i="23"/>
  <c r="D18" i="23"/>
  <c r="K17" i="23"/>
  <c r="J17" i="23"/>
  <c r="G17" i="23"/>
  <c r="E17" i="23"/>
  <c r="D17" i="23"/>
  <c r="K16" i="23"/>
  <c r="J16" i="23"/>
  <c r="G16" i="23"/>
  <c r="E16" i="23"/>
  <c r="D16" i="23"/>
  <c r="K15" i="23"/>
  <c r="J15" i="23"/>
  <c r="G15" i="23"/>
  <c r="E15" i="23"/>
  <c r="D15" i="23"/>
  <c r="G14" i="23"/>
  <c r="E14" i="23"/>
  <c r="D14" i="23"/>
  <c r="K13" i="23"/>
  <c r="J13" i="23"/>
  <c r="G13" i="23"/>
  <c r="E13" i="23"/>
  <c r="D13" i="23"/>
  <c r="G12" i="23"/>
  <c r="E12" i="23"/>
  <c r="D12" i="23"/>
  <c r="K11" i="23"/>
  <c r="J11" i="23"/>
  <c r="G11" i="23"/>
  <c r="E11" i="23"/>
  <c r="D11" i="23"/>
  <c r="K10" i="23"/>
  <c r="J10" i="23"/>
  <c r="G10" i="23"/>
  <c r="E10" i="23"/>
  <c r="D10" i="23"/>
  <c r="K9" i="23"/>
  <c r="J9" i="23"/>
  <c r="G9" i="23"/>
  <c r="E9" i="23"/>
  <c r="D9" i="23"/>
  <c r="K8" i="23"/>
  <c r="J8" i="23"/>
  <c r="G8" i="23"/>
  <c r="E8" i="23"/>
  <c r="D8" i="23"/>
  <c r="K7" i="23"/>
  <c r="J7" i="23"/>
  <c r="G7" i="23"/>
  <c r="E7" i="23"/>
  <c r="D7" i="23"/>
  <c r="K6" i="23"/>
  <c r="J6" i="23"/>
  <c r="G6" i="23"/>
  <c r="E6" i="23"/>
  <c r="D6" i="23"/>
  <c r="K5" i="23"/>
  <c r="J5" i="23"/>
  <c r="G5" i="23"/>
  <c r="E5" i="23"/>
  <c r="D5" i="23"/>
  <c r="K4" i="23"/>
  <c r="J4" i="23"/>
  <c r="G4" i="23"/>
  <c r="E4" i="23"/>
  <c r="D4" i="23"/>
  <c r="K3" i="23"/>
  <c r="J3" i="23"/>
  <c r="G3" i="23"/>
  <c r="E3" i="23"/>
  <c r="D3" i="23"/>
  <c r="K2" i="23"/>
  <c r="J2" i="23"/>
  <c r="G111" i="22"/>
  <c r="E111" i="22"/>
  <c r="D111" i="22"/>
  <c r="G110" i="22"/>
  <c r="E110" i="22"/>
  <c r="D110" i="22"/>
  <c r="G109" i="22"/>
  <c r="E109" i="22"/>
  <c r="D109" i="22"/>
  <c r="G108" i="22"/>
  <c r="E108" i="22"/>
  <c r="D108" i="22"/>
  <c r="G107" i="22"/>
  <c r="E107" i="22"/>
  <c r="D107" i="22"/>
  <c r="G106" i="22"/>
  <c r="E106" i="22"/>
  <c r="D106" i="22"/>
  <c r="G105" i="22"/>
  <c r="E105" i="22"/>
  <c r="D105" i="22"/>
  <c r="G104" i="22"/>
  <c r="E104" i="22"/>
  <c r="D104" i="22"/>
  <c r="G103" i="22"/>
  <c r="E103" i="22"/>
  <c r="D103" i="22"/>
  <c r="G102" i="22"/>
  <c r="E102" i="22"/>
  <c r="D102" i="22"/>
  <c r="G101" i="22"/>
  <c r="E101" i="22"/>
  <c r="D101" i="22"/>
  <c r="G100" i="22"/>
  <c r="E100" i="22"/>
  <c r="D100" i="22"/>
  <c r="G99" i="22"/>
  <c r="E99" i="22"/>
  <c r="D99" i="22"/>
  <c r="G98" i="22"/>
  <c r="E98" i="22"/>
  <c r="D98" i="22"/>
  <c r="G97" i="22"/>
  <c r="E97" i="22"/>
  <c r="D97" i="22"/>
  <c r="G96" i="22"/>
  <c r="E96" i="22"/>
  <c r="D96" i="22"/>
  <c r="G95" i="22"/>
  <c r="E95" i="22"/>
  <c r="D95" i="22"/>
  <c r="G94" i="22"/>
  <c r="E94" i="22"/>
  <c r="D94" i="22"/>
  <c r="G93" i="22"/>
  <c r="E93" i="22"/>
  <c r="D93" i="22"/>
  <c r="G92" i="22"/>
  <c r="E92" i="22"/>
  <c r="D92" i="22"/>
  <c r="G91" i="22"/>
  <c r="E91" i="22"/>
  <c r="D91" i="22"/>
  <c r="G90" i="22"/>
  <c r="E90" i="22"/>
  <c r="D90" i="22"/>
  <c r="G89" i="22"/>
  <c r="E89" i="22"/>
  <c r="D89" i="22"/>
  <c r="G88" i="22"/>
  <c r="E88" i="22"/>
  <c r="D88" i="22"/>
  <c r="G87" i="22"/>
  <c r="E87" i="22"/>
  <c r="D87" i="22"/>
  <c r="G86" i="22"/>
  <c r="E86" i="22"/>
  <c r="D86" i="22"/>
  <c r="G85" i="22"/>
  <c r="E85" i="22"/>
  <c r="D85" i="22"/>
  <c r="G84" i="22"/>
  <c r="E84" i="22"/>
  <c r="D84" i="22"/>
  <c r="G83" i="22"/>
  <c r="E83" i="22"/>
  <c r="D83" i="22"/>
  <c r="G82" i="22"/>
  <c r="E82" i="22"/>
  <c r="D82" i="22"/>
  <c r="G81" i="22"/>
  <c r="E81" i="22"/>
  <c r="D81" i="22"/>
  <c r="G80" i="22"/>
  <c r="E80" i="22"/>
  <c r="D80" i="22"/>
  <c r="G79" i="22"/>
  <c r="E79" i="22"/>
  <c r="D79" i="22"/>
  <c r="G78" i="22"/>
  <c r="E78" i="22"/>
  <c r="D78" i="22"/>
  <c r="G77" i="22"/>
  <c r="E77" i="22"/>
  <c r="D77" i="22"/>
  <c r="G76" i="22"/>
  <c r="E76" i="22"/>
  <c r="D76" i="22"/>
  <c r="G75" i="22"/>
  <c r="E75" i="22"/>
  <c r="D75" i="22"/>
  <c r="G74" i="22"/>
  <c r="E74" i="22"/>
  <c r="D74" i="22"/>
  <c r="G73" i="22"/>
  <c r="E73" i="22"/>
  <c r="D73" i="22"/>
  <c r="G72" i="22"/>
  <c r="E72" i="22"/>
  <c r="D72" i="22"/>
  <c r="G71" i="22"/>
  <c r="E71" i="22"/>
  <c r="D71" i="22"/>
  <c r="G70" i="22"/>
  <c r="E70" i="22"/>
  <c r="D70" i="22"/>
  <c r="G69" i="22"/>
  <c r="E69" i="22"/>
  <c r="D69" i="22"/>
  <c r="G68" i="22"/>
  <c r="E68" i="22"/>
  <c r="D68" i="22"/>
  <c r="G67" i="22"/>
  <c r="E67" i="22"/>
  <c r="D67" i="22"/>
  <c r="G66" i="22"/>
  <c r="E66" i="22"/>
  <c r="D66" i="22"/>
  <c r="G65" i="22"/>
  <c r="E65" i="22"/>
  <c r="D65" i="22"/>
  <c r="G64" i="22"/>
  <c r="E64" i="22"/>
  <c r="D64" i="22"/>
  <c r="G63" i="22"/>
  <c r="E63" i="22"/>
  <c r="D63" i="22"/>
  <c r="G62" i="22"/>
  <c r="E62" i="22"/>
  <c r="D62" i="22"/>
  <c r="G61" i="22"/>
  <c r="E61" i="22"/>
  <c r="D61" i="22"/>
  <c r="G60" i="22"/>
  <c r="E60" i="22"/>
  <c r="D60" i="22"/>
  <c r="G59" i="22"/>
  <c r="E59" i="22"/>
  <c r="D59" i="22"/>
  <c r="G58" i="22"/>
  <c r="E58" i="22"/>
  <c r="D58" i="22"/>
  <c r="G57" i="22"/>
  <c r="E57" i="22"/>
  <c r="D57" i="22"/>
  <c r="G56" i="22"/>
  <c r="E56" i="22"/>
  <c r="D56" i="22"/>
  <c r="G55" i="22"/>
  <c r="E55" i="22"/>
  <c r="D55" i="22"/>
  <c r="G54" i="22"/>
  <c r="E54" i="22"/>
  <c r="D54" i="22"/>
  <c r="G53" i="22"/>
  <c r="E53" i="22"/>
  <c r="D53" i="22"/>
  <c r="G52" i="22"/>
  <c r="E52" i="22"/>
  <c r="D52" i="22"/>
  <c r="G51" i="22"/>
  <c r="E51" i="22"/>
  <c r="D51" i="22"/>
  <c r="G50" i="22"/>
  <c r="E48" i="22"/>
  <c r="D48" i="22"/>
  <c r="E47" i="22"/>
  <c r="D47" i="22"/>
  <c r="E46" i="22"/>
  <c r="D46" i="22"/>
  <c r="E45" i="22"/>
  <c r="D45" i="22"/>
  <c r="G44" i="22"/>
  <c r="E44" i="22"/>
  <c r="D44" i="22"/>
  <c r="G43" i="22"/>
  <c r="E43" i="22"/>
  <c r="D43" i="22"/>
  <c r="G42" i="22"/>
  <c r="E42" i="22"/>
  <c r="D42" i="22"/>
  <c r="G41" i="22"/>
  <c r="E41" i="22"/>
  <c r="D41" i="22"/>
  <c r="G40" i="22"/>
  <c r="E40" i="22"/>
  <c r="D40" i="22"/>
  <c r="G39" i="22"/>
  <c r="E39" i="22"/>
  <c r="D39" i="22"/>
  <c r="G38" i="22"/>
  <c r="E38" i="22"/>
  <c r="D38" i="22"/>
  <c r="G37" i="22"/>
  <c r="E37" i="22"/>
  <c r="D37" i="22"/>
  <c r="G36" i="22"/>
  <c r="E36" i="22"/>
  <c r="D36" i="22"/>
  <c r="G35" i="22"/>
  <c r="E35" i="22"/>
  <c r="D35" i="22"/>
  <c r="G34" i="22"/>
  <c r="E34" i="22"/>
  <c r="D34" i="22"/>
  <c r="G33" i="22"/>
  <c r="E33" i="22"/>
  <c r="D33" i="22"/>
  <c r="G32" i="22"/>
  <c r="E32" i="22"/>
  <c r="D32" i="22"/>
  <c r="G31" i="22"/>
  <c r="E31" i="22"/>
  <c r="D31" i="22"/>
  <c r="G30" i="22"/>
  <c r="E30" i="22"/>
  <c r="D30" i="22"/>
  <c r="G29" i="22"/>
  <c r="E29" i="22"/>
  <c r="D29" i="22"/>
  <c r="G28" i="22"/>
  <c r="E28" i="22"/>
  <c r="D28" i="22"/>
  <c r="G27" i="22"/>
  <c r="E27" i="22"/>
  <c r="D27" i="22"/>
  <c r="G26" i="22"/>
  <c r="E26" i="22"/>
  <c r="D26" i="22"/>
  <c r="G25" i="22"/>
  <c r="E25" i="22"/>
  <c r="D25" i="22"/>
  <c r="G24" i="22"/>
  <c r="E24" i="22"/>
  <c r="D24" i="22"/>
  <c r="G23" i="22"/>
  <c r="E23" i="22"/>
  <c r="D23" i="22"/>
  <c r="G22" i="22"/>
  <c r="E22" i="22"/>
  <c r="D22" i="22"/>
  <c r="G21" i="22"/>
  <c r="E21" i="22"/>
  <c r="D21" i="22"/>
  <c r="G20" i="22"/>
  <c r="E20" i="22"/>
  <c r="D20" i="22"/>
  <c r="G19" i="22"/>
  <c r="E19" i="22"/>
  <c r="D19" i="22"/>
  <c r="K18" i="22"/>
  <c r="J18" i="22"/>
  <c r="G18" i="22"/>
  <c r="E18" i="22"/>
  <c r="D18" i="22"/>
  <c r="K17" i="22"/>
  <c r="J17" i="22"/>
  <c r="G17" i="22"/>
  <c r="E17" i="22"/>
  <c r="D17" i="22"/>
  <c r="K16" i="22"/>
  <c r="J16" i="22"/>
  <c r="G16" i="22"/>
  <c r="E16" i="22"/>
  <c r="D16" i="22"/>
  <c r="K15" i="22"/>
  <c r="J15" i="22"/>
  <c r="G15" i="22"/>
  <c r="E15" i="22"/>
  <c r="D15" i="22"/>
  <c r="G14" i="22"/>
  <c r="E14" i="22"/>
  <c r="D14" i="22"/>
  <c r="K13" i="22"/>
  <c r="J13" i="22"/>
  <c r="G13" i="22"/>
  <c r="E13" i="22"/>
  <c r="D13" i="22"/>
  <c r="G12" i="22"/>
  <c r="E12" i="22"/>
  <c r="D12" i="22"/>
  <c r="K11" i="22"/>
  <c r="J11" i="22"/>
  <c r="G11" i="22"/>
  <c r="E11" i="22"/>
  <c r="D11" i="22"/>
  <c r="K10" i="22"/>
  <c r="J10" i="22"/>
  <c r="G10" i="22"/>
  <c r="E10" i="22"/>
  <c r="D10" i="22"/>
  <c r="K9" i="22"/>
  <c r="J9" i="22"/>
  <c r="G9" i="22"/>
  <c r="E9" i="22"/>
  <c r="D9" i="22"/>
  <c r="K8" i="22"/>
  <c r="J8" i="22"/>
  <c r="G8" i="22"/>
  <c r="E8" i="22"/>
  <c r="D8" i="22"/>
  <c r="K7" i="22"/>
  <c r="J7" i="22"/>
  <c r="G7" i="22"/>
  <c r="E7" i="22"/>
  <c r="D7" i="22"/>
  <c r="K6" i="22"/>
  <c r="J6" i="22"/>
  <c r="G6" i="22"/>
  <c r="E6" i="22"/>
  <c r="D6" i="22"/>
  <c r="K5" i="22"/>
  <c r="J5" i="22"/>
  <c r="G5" i="22"/>
  <c r="E5" i="22"/>
  <c r="D5" i="22"/>
  <c r="K4" i="22"/>
  <c r="J4" i="22"/>
  <c r="G4" i="22"/>
  <c r="E4" i="22"/>
  <c r="D4" i="22"/>
  <c r="K3" i="22"/>
  <c r="J3" i="22"/>
  <c r="G3" i="22"/>
  <c r="E3" i="22"/>
  <c r="D3" i="22"/>
  <c r="K2" i="22"/>
  <c r="J2" i="22"/>
  <c r="G111" i="21"/>
  <c r="E111" i="21"/>
  <c r="D111" i="21"/>
  <c r="G110" i="21"/>
  <c r="E110" i="21"/>
  <c r="D110" i="21"/>
  <c r="G109" i="21"/>
  <c r="E109" i="21"/>
  <c r="D109" i="21"/>
  <c r="G108" i="21"/>
  <c r="E108" i="21"/>
  <c r="D108" i="21"/>
  <c r="G107" i="21"/>
  <c r="E107" i="21"/>
  <c r="D107" i="21"/>
  <c r="G106" i="21"/>
  <c r="E106" i="21"/>
  <c r="D106" i="21"/>
  <c r="G105" i="21"/>
  <c r="E105" i="21"/>
  <c r="D105" i="21"/>
  <c r="G104" i="21"/>
  <c r="E104" i="21"/>
  <c r="D104" i="21"/>
  <c r="G103" i="21"/>
  <c r="E103" i="21"/>
  <c r="D103" i="21"/>
  <c r="G102" i="21"/>
  <c r="E102" i="21"/>
  <c r="D102" i="21"/>
  <c r="G101" i="21"/>
  <c r="E101" i="21"/>
  <c r="D101" i="21"/>
  <c r="G100" i="21"/>
  <c r="E100" i="21"/>
  <c r="D100" i="21"/>
  <c r="G99" i="21"/>
  <c r="E99" i="21"/>
  <c r="D99" i="21"/>
  <c r="G98" i="21"/>
  <c r="E98" i="21"/>
  <c r="D98" i="21"/>
  <c r="G97" i="21"/>
  <c r="E97" i="21"/>
  <c r="D97" i="21"/>
  <c r="G96" i="21"/>
  <c r="E96" i="21"/>
  <c r="D96" i="21"/>
  <c r="G95" i="21"/>
  <c r="E95" i="21"/>
  <c r="D95" i="21"/>
  <c r="G94" i="21"/>
  <c r="E94" i="21"/>
  <c r="D94" i="21"/>
  <c r="G93" i="21"/>
  <c r="E93" i="21"/>
  <c r="D93" i="21"/>
  <c r="G92" i="21"/>
  <c r="E92" i="21"/>
  <c r="D92" i="21"/>
  <c r="G91" i="21"/>
  <c r="E91" i="21"/>
  <c r="D91" i="21"/>
  <c r="G90" i="21"/>
  <c r="E90" i="21"/>
  <c r="D90" i="21"/>
  <c r="G89" i="21"/>
  <c r="E89" i="21"/>
  <c r="D89" i="21"/>
  <c r="G88" i="21"/>
  <c r="E88" i="21"/>
  <c r="D88" i="21"/>
  <c r="G87" i="21"/>
  <c r="E87" i="21"/>
  <c r="D87" i="21"/>
  <c r="G86" i="21"/>
  <c r="E86" i="21"/>
  <c r="D86" i="21"/>
  <c r="G85" i="21"/>
  <c r="E85" i="21"/>
  <c r="D85" i="21"/>
  <c r="G84" i="21"/>
  <c r="E84" i="21"/>
  <c r="D84" i="21"/>
  <c r="G83" i="21"/>
  <c r="E83" i="21"/>
  <c r="D83" i="21"/>
  <c r="G82" i="21"/>
  <c r="E82" i="21"/>
  <c r="D82" i="21"/>
  <c r="G81" i="21"/>
  <c r="E81" i="21"/>
  <c r="D81" i="21"/>
  <c r="G80" i="21"/>
  <c r="E80" i="21"/>
  <c r="D80" i="21"/>
  <c r="G79" i="21"/>
  <c r="E79" i="21"/>
  <c r="D79" i="21"/>
  <c r="G78" i="21"/>
  <c r="E78" i="21"/>
  <c r="D78" i="21"/>
  <c r="G77" i="21"/>
  <c r="E77" i="21"/>
  <c r="D77" i="21"/>
  <c r="G76" i="21"/>
  <c r="E76" i="21"/>
  <c r="D76" i="21"/>
  <c r="G75" i="21"/>
  <c r="E75" i="21"/>
  <c r="D75" i="21"/>
  <c r="G74" i="21"/>
  <c r="E74" i="21"/>
  <c r="D74" i="21"/>
  <c r="G73" i="21"/>
  <c r="E73" i="21"/>
  <c r="D73" i="21"/>
  <c r="G72" i="21"/>
  <c r="E72" i="21"/>
  <c r="D72" i="21"/>
  <c r="G71" i="21"/>
  <c r="E71" i="21"/>
  <c r="D71" i="21"/>
  <c r="G70" i="21"/>
  <c r="E70" i="21"/>
  <c r="D70" i="21"/>
  <c r="G69" i="21"/>
  <c r="E69" i="21"/>
  <c r="D69" i="21"/>
  <c r="G68" i="21"/>
  <c r="E68" i="21"/>
  <c r="D68" i="21"/>
  <c r="G67" i="21"/>
  <c r="E67" i="21"/>
  <c r="D67" i="21"/>
  <c r="G66" i="21"/>
  <c r="E66" i="21"/>
  <c r="D66" i="21"/>
  <c r="G65" i="21"/>
  <c r="E65" i="21"/>
  <c r="D65" i="21"/>
  <c r="G64" i="21"/>
  <c r="E64" i="21"/>
  <c r="D64" i="21"/>
  <c r="G63" i="21"/>
  <c r="E63" i="21"/>
  <c r="D63" i="21"/>
  <c r="G62" i="21"/>
  <c r="E62" i="21"/>
  <c r="D62" i="21"/>
  <c r="G61" i="21"/>
  <c r="E61" i="21"/>
  <c r="D61" i="21"/>
  <c r="G60" i="21"/>
  <c r="E60" i="21"/>
  <c r="D60" i="21"/>
  <c r="G59" i="21"/>
  <c r="E59" i="21"/>
  <c r="D59" i="21"/>
  <c r="G58" i="21"/>
  <c r="E58" i="21"/>
  <c r="D58" i="21"/>
  <c r="G57" i="21"/>
  <c r="E57" i="21"/>
  <c r="D57" i="21"/>
  <c r="G56" i="21"/>
  <c r="E56" i="21"/>
  <c r="D56" i="21"/>
  <c r="G55" i="21"/>
  <c r="E55" i="21"/>
  <c r="D55" i="21"/>
  <c r="G54" i="21"/>
  <c r="E54" i="21"/>
  <c r="D54" i="21"/>
  <c r="G53" i="21"/>
  <c r="E53" i="21"/>
  <c r="D53" i="21"/>
  <c r="G52" i="21"/>
  <c r="E52" i="21"/>
  <c r="D52" i="21"/>
  <c r="G51" i="21"/>
  <c r="E51" i="21"/>
  <c r="D51" i="21"/>
  <c r="G50" i="21"/>
  <c r="E48" i="21"/>
  <c r="D48" i="21"/>
  <c r="E47" i="21"/>
  <c r="D47" i="21"/>
  <c r="E46" i="21"/>
  <c r="D46" i="21"/>
  <c r="E45" i="21"/>
  <c r="D45" i="21"/>
  <c r="G44" i="21"/>
  <c r="E44" i="21"/>
  <c r="D44" i="21"/>
  <c r="G43" i="21"/>
  <c r="E43" i="21"/>
  <c r="D43" i="21"/>
  <c r="G42" i="21"/>
  <c r="E42" i="21"/>
  <c r="D42" i="21"/>
  <c r="G41" i="21"/>
  <c r="E41" i="21"/>
  <c r="D41" i="21"/>
  <c r="G40" i="21"/>
  <c r="E40" i="21"/>
  <c r="D40" i="21"/>
  <c r="G39" i="21"/>
  <c r="E39" i="21"/>
  <c r="D39" i="21"/>
  <c r="G38" i="21"/>
  <c r="E38" i="21"/>
  <c r="D38" i="21"/>
  <c r="G37" i="21"/>
  <c r="E37" i="21"/>
  <c r="D37" i="21"/>
  <c r="G36" i="21"/>
  <c r="E36" i="21"/>
  <c r="D36" i="21"/>
  <c r="G35" i="21"/>
  <c r="E35" i="21"/>
  <c r="D35" i="21"/>
  <c r="G34" i="21"/>
  <c r="E34" i="21"/>
  <c r="D34" i="21"/>
  <c r="G33" i="21"/>
  <c r="E33" i="21"/>
  <c r="D33" i="21"/>
  <c r="G32" i="21"/>
  <c r="E32" i="21"/>
  <c r="D32" i="21"/>
  <c r="G31" i="21"/>
  <c r="E31" i="21"/>
  <c r="D31" i="21"/>
  <c r="G30" i="21"/>
  <c r="E30" i="21"/>
  <c r="D30" i="21"/>
  <c r="G29" i="21"/>
  <c r="E29" i="21"/>
  <c r="D29" i="21"/>
  <c r="G28" i="21"/>
  <c r="E28" i="21"/>
  <c r="D28" i="21"/>
  <c r="G27" i="21"/>
  <c r="E27" i="21"/>
  <c r="D27" i="21"/>
  <c r="G26" i="21"/>
  <c r="E26" i="21"/>
  <c r="D26" i="21"/>
  <c r="G25" i="21"/>
  <c r="E25" i="21"/>
  <c r="D25" i="21"/>
  <c r="G24" i="21"/>
  <c r="E24" i="21"/>
  <c r="D24" i="21"/>
  <c r="G23" i="21"/>
  <c r="E23" i="21"/>
  <c r="D23" i="21"/>
  <c r="G22" i="21"/>
  <c r="E22" i="21"/>
  <c r="D22" i="21"/>
  <c r="G21" i="21"/>
  <c r="E21" i="21"/>
  <c r="D21" i="21"/>
  <c r="G20" i="21"/>
  <c r="E20" i="21"/>
  <c r="D20" i="21"/>
  <c r="G19" i="21"/>
  <c r="E19" i="21"/>
  <c r="D19" i="21"/>
  <c r="K18" i="21"/>
  <c r="J18" i="21"/>
  <c r="G18" i="21"/>
  <c r="E18" i="21"/>
  <c r="D18" i="21"/>
  <c r="K17" i="21"/>
  <c r="J17" i="21"/>
  <c r="G17" i="21"/>
  <c r="E17" i="21"/>
  <c r="D17" i="21"/>
  <c r="K16" i="21"/>
  <c r="J16" i="21"/>
  <c r="G16" i="21"/>
  <c r="E16" i="21"/>
  <c r="D16" i="21"/>
  <c r="K15" i="21"/>
  <c r="J15" i="21"/>
  <c r="G15" i="21"/>
  <c r="E15" i="21"/>
  <c r="D15" i="21"/>
  <c r="G14" i="21"/>
  <c r="E14" i="21"/>
  <c r="D14" i="21"/>
  <c r="K13" i="21"/>
  <c r="J13" i="21"/>
  <c r="G13" i="21"/>
  <c r="E13" i="21"/>
  <c r="D13" i="21"/>
  <c r="G12" i="21"/>
  <c r="E12" i="21"/>
  <c r="D12" i="21"/>
  <c r="K11" i="21"/>
  <c r="J11" i="21"/>
  <c r="G11" i="21"/>
  <c r="E11" i="21"/>
  <c r="D11" i="21"/>
  <c r="K10" i="21"/>
  <c r="J10" i="21"/>
  <c r="G10" i="21"/>
  <c r="E10" i="21"/>
  <c r="D10" i="21"/>
  <c r="K9" i="21"/>
  <c r="J9" i="21"/>
  <c r="G9" i="21"/>
  <c r="E9" i="21"/>
  <c r="D9" i="21"/>
  <c r="K8" i="21"/>
  <c r="J8" i="21"/>
  <c r="G8" i="21"/>
  <c r="E8" i="21"/>
  <c r="D8" i="21"/>
  <c r="K7" i="21"/>
  <c r="J7" i="21"/>
  <c r="G7" i="21"/>
  <c r="E7" i="21"/>
  <c r="D7" i="21"/>
  <c r="K6" i="21"/>
  <c r="J6" i="21"/>
  <c r="G6" i="21"/>
  <c r="E6" i="21"/>
  <c r="D6" i="21"/>
  <c r="K5" i="21"/>
  <c r="J5" i="21"/>
  <c r="G5" i="21"/>
  <c r="E5" i="21"/>
  <c r="D5" i="21"/>
  <c r="K4" i="21"/>
  <c r="J4" i="21"/>
  <c r="G4" i="21"/>
  <c r="E4" i="21"/>
  <c r="D4" i="21"/>
  <c r="K3" i="21"/>
  <c r="J3" i="21"/>
  <c r="G3" i="21"/>
  <c r="E3" i="21"/>
  <c r="D3" i="21"/>
  <c r="K2" i="21"/>
  <c r="J2" i="21"/>
  <c r="G111" i="20"/>
  <c r="E111" i="20"/>
  <c r="D111" i="20"/>
  <c r="G110" i="20"/>
  <c r="E110" i="20"/>
  <c r="D110" i="20"/>
  <c r="G109" i="20"/>
  <c r="E109" i="20"/>
  <c r="D109" i="20"/>
  <c r="G108" i="20"/>
  <c r="E108" i="20"/>
  <c r="D108" i="20"/>
  <c r="G107" i="20"/>
  <c r="E107" i="20"/>
  <c r="D107" i="20"/>
  <c r="G106" i="20"/>
  <c r="E106" i="20"/>
  <c r="D106" i="20"/>
  <c r="G105" i="20"/>
  <c r="E105" i="20"/>
  <c r="D105" i="20"/>
  <c r="G104" i="20"/>
  <c r="E104" i="20"/>
  <c r="D104" i="20"/>
  <c r="G103" i="20"/>
  <c r="E103" i="20"/>
  <c r="D103" i="20"/>
  <c r="G102" i="20"/>
  <c r="E102" i="20"/>
  <c r="D102" i="20"/>
  <c r="G101" i="20"/>
  <c r="E101" i="20"/>
  <c r="D101" i="20"/>
  <c r="G100" i="20"/>
  <c r="E100" i="20"/>
  <c r="D100" i="20"/>
  <c r="G99" i="20"/>
  <c r="E99" i="20"/>
  <c r="D99" i="20"/>
  <c r="G98" i="20"/>
  <c r="E98" i="20"/>
  <c r="D98" i="20"/>
  <c r="G97" i="20"/>
  <c r="E97" i="20"/>
  <c r="D97" i="20"/>
  <c r="G96" i="20"/>
  <c r="E96" i="20"/>
  <c r="D96" i="20"/>
  <c r="G95" i="20"/>
  <c r="E95" i="20"/>
  <c r="D95" i="20"/>
  <c r="G94" i="20"/>
  <c r="E94" i="20"/>
  <c r="D94" i="20"/>
  <c r="G93" i="20"/>
  <c r="E93" i="20"/>
  <c r="D93" i="20"/>
  <c r="G92" i="20"/>
  <c r="E92" i="20"/>
  <c r="D92" i="20"/>
  <c r="G91" i="20"/>
  <c r="E91" i="20"/>
  <c r="D91" i="20"/>
  <c r="G90" i="20"/>
  <c r="E90" i="20"/>
  <c r="D90" i="20"/>
  <c r="G89" i="20"/>
  <c r="E89" i="20"/>
  <c r="D89" i="20"/>
  <c r="G88" i="20"/>
  <c r="E88" i="20"/>
  <c r="D88" i="20"/>
  <c r="G87" i="20"/>
  <c r="E87" i="20"/>
  <c r="D87" i="20"/>
  <c r="G86" i="20"/>
  <c r="E86" i="20"/>
  <c r="D86" i="20"/>
  <c r="G85" i="20"/>
  <c r="E85" i="20"/>
  <c r="D85" i="20"/>
  <c r="G84" i="20"/>
  <c r="E84" i="20"/>
  <c r="D84" i="20"/>
  <c r="G83" i="20"/>
  <c r="E83" i="20"/>
  <c r="D83" i="20"/>
  <c r="G82" i="20"/>
  <c r="E82" i="20"/>
  <c r="D82" i="20"/>
  <c r="G81" i="20"/>
  <c r="E81" i="20"/>
  <c r="D81" i="20"/>
  <c r="G80" i="20"/>
  <c r="E80" i="20"/>
  <c r="D80" i="20"/>
  <c r="G79" i="20"/>
  <c r="E79" i="20"/>
  <c r="D79" i="20"/>
  <c r="G78" i="20"/>
  <c r="E78" i="20"/>
  <c r="D78" i="20"/>
  <c r="G77" i="20"/>
  <c r="E77" i="20"/>
  <c r="D77" i="20"/>
  <c r="G76" i="20"/>
  <c r="E76" i="20"/>
  <c r="D76" i="20"/>
  <c r="G75" i="20"/>
  <c r="E75" i="20"/>
  <c r="D75" i="20"/>
  <c r="G74" i="20"/>
  <c r="E74" i="20"/>
  <c r="D74" i="20"/>
  <c r="G73" i="20"/>
  <c r="E73" i="20"/>
  <c r="D73" i="20"/>
  <c r="G72" i="20"/>
  <c r="E72" i="20"/>
  <c r="D72" i="20"/>
  <c r="G71" i="20"/>
  <c r="E71" i="20"/>
  <c r="D71" i="20"/>
  <c r="G70" i="20"/>
  <c r="E70" i="20"/>
  <c r="D70" i="20"/>
  <c r="G69" i="20"/>
  <c r="E69" i="20"/>
  <c r="D69" i="20"/>
  <c r="G68" i="20"/>
  <c r="E68" i="20"/>
  <c r="D68" i="20"/>
  <c r="G67" i="20"/>
  <c r="E67" i="20"/>
  <c r="D67" i="20"/>
  <c r="G66" i="20"/>
  <c r="E66" i="20"/>
  <c r="D66" i="20"/>
  <c r="G65" i="20"/>
  <c r="E65" i="20"/>
  <c r="D65" i="20"/>
  <c r="G64" i="20"/>
  <c r="E64" i="20"/>
  <c r="D64" i="20"/>
  <c r="G63" i="20"/>
  <c r="E63" i="20"/>
  <c r="D63" i="20"/>
  <c r="G62" i="20"/>
  <c r="E62" i="20"/>
  <c r="D62" i="20"/>
  <c r="G61" i="20"/>
  <c r="E61" i="20"/>
  <c r="D61" i="20"/>
  <c r="G60" i="20"/>
  <c r="E60" i="20"/>
  <c r="D60" i="20"/>
  <c r="G59" i="20"/>
  <c r="E59" i="20"/>
  <c r="D59" i="20"/>
  <c r="G58" i="20"/>
  <c r="E58" i="20"/>
  <c r="D58" i="20"/>
  <c r="G57" i="20"/>
  <c r="E57" i="20"/>
  <c r="D57" i="20"/>
  <c r="G56" i="20"/>
  <c r="E56" i="20"/>
  <c r="D56" i="20"/>
  <c r="G55" i="20"/>
  <c r="E55" i="20"/>
  <c r="D55" i="20"/>
  <c r="G54" i="20"/>
  <c r="E54" i="20"/>
  <c r="D54" i="20"/>
  <c r="G53" i="20"/>
  <c r="E53" i="20"/>
  <c r="D53" i="20"/>
  <c r="G52" i="20"/>
  <c r="E52" i="20"/>
  <c r="D52" i="20"/>
  <c r="G51" i="20"/>
  <c r="E51" i="20"/>
  <c r="D51" i="20"/>
  <c r="G50" i="20"/>
  <c r="E48" i="20"/>
  <c r="D48" i="20"/>
  <c r="E47" i="20"/>
  <c r="D47" i="20"/>
  <c r="E46" i="20"/>
  <c r="D46" i="20"/>
  <c r="E45" i="20"/>
  <c r="D45" i="20"/>
  <c r="G44" i="20"/>
  <c r="E44" i="20"/>
  <c r="D44" i="20"/>
  <c r="G43" i="20"/>
  <c r="E43" i="20"/>
  <c r="D43" i="20"/>
  <c r="G42" i="20"/>
  <c r="E42" i="20"/>
  <c r="D42" i="20"/>
  <c r="G41" i="20"/>
  <c r="E41" i="20"/>
  <c r="D41" i="20"/>
  <c r="G40" i="20"/>
  <c r="E40" i="20"/>
  <c r="D40" i="20"/>
  <c r="G39" i="20"/>
  <c r="E39" i="20"/>
  <c r="D39" i="20"/>
  <c r="G38" i="20"/>
  <c r="E38" i="20"/>
  <c r="D38" i="20"/>
  <c r="G37" i="20"/>
  <c r="E37" i="20"/>
  <c r="D37" i="20"/>
  <c r="G36" i="20"/>
  <c r="E36" i="20"/>
  <c r="D36" i="20"/>
  <c r="G35" i="20"/>
  <c r="E35" i="20"/>
  <c r="D35" i="20"/>
  <c r="G34" i="20"/>
  <c r="E34" i="20"/>
  <c r="D34" i="20"/>
  <c r="G33" i="20"/>
  <c r="E33" i="20"/>
  <c r="D33" i="20"/>
  <c r="G32" i="20"/>
  <c r="E32" i="20"/>
  <c r="D32" i="20"/>
  <c r="G31" i="20"/>
  <c r="E31" i="20"/>
  <c r="D31" i="20"/>
  <c r="G30" i="20"/>
  <c r="E30" i="20"/>
  <c r="D30" i="20"/>
  <c r="G29" i="20"/>
  <c r="E29" i="20"/>
  <c r="D29" i="20"/>
  <c r="G28" i="20"/>
  <c r="E28" i="20"/>
  <c r="D28" i="20"/>
  <c r="G27" i="20"/>
  <c r="E27" i="20"/>
  <c r="D27" i="20"/>
  <c r="G26" i="20"/>
  <c r="E26" i="20"/>
  <c r="D26" i="20"/>
  <c r="G25" i="20"/>
  <c r="E25" i="20"/>
  <c r="D25" i="20"/>
  <c r="G24" i="20"/>
  <c r="E24" i="20"/>
  <c r="D24" i="20"/>
  <c r="G23" i="20"/>
  <c r="E23" i="20"/>
  <c r="D23" i="20"/>
  <c r="G22" i="20"/>
  <c r="E22" i="20"/>
  <c r="D22" i="20"/>
  <c r="G21" i="20"/>
  <c r="E21" i="20"/>
  <c r="D21" i="20"/>
  <c r="G20" i="20"/>
  <c r="E20" i="20"/>
  <c r="D20" i="20"/>
  <c r="G19" i="20"/>
  <c r="E19" i="20"/>
  <c r="D19" i="20"/>
  <c r="K18" i="20"/>
  <c r="J18" i="20"/>
  <c r="G18" i="20"/>
  <c r="E18" i="20"/>
  <c r="D18" i="20"/>
  <c r="K17" i="20"/>
  <c r="J17" i="20"/>
  <c r="G17" i="20"/>
  <c r="E17" i="20"/>
  <c r="D17" i="20"/>
  <c r="K16" i="20"/>
  <c r="J16" i="20"/>
  <c r="G16" i="20"/>
  <c r="E16" i="20"/>
  <c r="D16" i="20"/>
  <c r="K15" i="20"/>
  <c r="J15" i="20"/>
  <c r="G15" i="20"/>
  <c r="E15" i="20"/>
  <c r="D15" i="20"/>
  <c r="G14" i="20"/>
  <c r="E14" i="20"/>
  <c r="D14" i="20"/>
  <c r="K13" i="20"/>
  <c r="J13" i="20"/>
  <c r="G13" i="20"/>
  <c r="E13" i="20"/>
  <c r="D13" i="20"/>
  <c r="G12" i="20"/>
  <c r="E12" i="20"/>
  <c r="D12" i="20"/>
  <c r="K11" i="20"/>
  <c r="J11" i="20"/>
  <c r="G11" i="20"/>
  <c r="E11" i="20"/>
  <c r="D11" i="20"/>
  <c r="K10" i="20"/>
  <c r="J10" i="20"/>
  <c r="G10" i="20"/>
  <c r="E10" i="20"/>
  <c r="D10" i="20"/>
  <c r="K9" i="20"/>
  <c r="J9" i="20"/>
  <c r="G9" i="20"/>
  <c r="E9" i="20"/>
  <c r="D9" i="20"/>
  <c r="K8" i="20"/>
  <c r="J8" i="20"/>
  <c r="G8" i="20"/>
  <c r="E8" i="20"/>
  <c r="D8" i="20"/>
  <c r="K7" i="20"/>
  <c r="J7" i="20"/>
  <c r="G7" i="20"/>
  <c r="E7" i="20"/>
  <c r="D7" i="20"/>
  <c r="K6" i="20"/>
  <c r="J6" i="20"/>
  <c r="G6" i="20"/>
  <c r="E6" i="20"/>
  <c r="D6" i="20"/>
  <c r="K5" i="20"/>
  <c r="J5" i="20"/>
  <c r="G5" i="20"/>
  <c r="E5" i="20"/>
  <c r="D5" i="20"/>
  <c r="K4" i="20"/>
  <c r="J4" i="20"/>
  <c r="G4" i="20"/>
  <c r="E4" i="20"/>
  <c r="D4" i="20"/>
  <c r="K3" i="20"/>
  <c r="J3" i="20"/>
  <c r="G3" i="20"/>
  <c r="E3" i="20"/>
  <c r="D3" i="20"/>
  <c r="K2" i="20"/>
  <c r="J2" i="20"/>
  <c r="G111" i="19"/>
  <c r="E111" i="19"/>
  <c r="D111" i="19"/>
  <c r="G110" i="19"/>
  <c r="E110" i="19"/>
  <c r="D110" i="19"/>
  <c r="G109" i="19"/>
  <c r="E109" i="19"/>
  <c r="D109" i="19"/>
  <c r="G108" i="19"/>
  <c r="E108" i="19"/>
  <c r="D108" i="19"/>
  <c r="G107" i="19"/>
  <c r="E107" i="19"/>
  <c r="D107" i="19"/>
  <c r="G106" i="19"/>
  <c r="E106" i="19"/>
  <c r="D106" i="19"/>
  <c r="G105" i="19"/>
  <c r="E105" i="19"/>
  <c r="D105" i="19"/>
  <c r="G104" i="19"/>
  <c r="E104" i="19"/>
  <c r="D104" i="19"/>
  <c r="G103" i="19"/>
  <c r="E103" i="19"/>
  <c r="D103" i="19"/>
  <c r="G102" i="19"/>
  <c r="E102" i="19"/>
  <c r="D102" i="19"/>
  <c r="G101" i="19"/>
  <c r="E101" i="19"/>
  <c r="D101" i="19"/>
  <c r="G100" i="19"/>
  <c r="E100" i="19"/>
  <c r="D100" i="19"/>
  <c r="G99" i="19"/>
  <c r="E99" i="19"/>
  <c r="D99" i="19"/>
  <c r="G98" i="19"/>
  <c r="E98" i="19"/>
  <c r="D98" i="19"/>
  <c r="G97" i="19"/>
  <c r="E97" i="19"/>
  <c r="D97" i="19"/>
  <c r="G96" i="19"/>
  <c r="E96" i="19"/>
  <c r="D96" i="19"/>
  <c r="G95" i="19"/>
  <c r="E95" i="19"/>
  <c r="D95" i="19"/>
  <c r="G94" i="19"/>
  <c r="E94" i="19"/>
  <c r="D94" i="19"/>
  <c r="G93" i="19"/>
  <c r="E93" i="19"/>
  <c r="D93" i="19"/>
  <c r="G92" i="19"/>
  <c r="E92" i="19"/>
  <c r="D92" i="19"/>
  <c r="G91" i="19"/>
  <c r="E91" i="19"/>
  <c r="D91" i="19"/>
  <c r="G90" i="19"/>
  <c r="E90" i="19"/>
  <c r="D90" i="19"/>
  <c r="G89" i="19"/>
  <c r="E89" i="19"/>
  <c r="D89" i="19"/>
  <c r="G88" i="19"/>
  <c r="E88" i="19"/>
  <c r="D88" i="19"/>
  <c r="G87" i="19"/>
  <c r="E87" i="19"/>
  <c r="D87" i="19"/>
  <c r="G86" i="19"/>
  <c r="E86" i="19"/>
  <c r="D86" i="19"/>
  <c r="G85" i="19"/>
  <c r="E85" i="19"/>
  <c r="D85" i="19"/>
  <c r="G84" i="19"/>
  <c r="E84" i="19"/>
  <c r="D84" i="19"/>
  <c r="G83" i="19"/>
  <c r="E83" i="19"/>
  <c r="D83" i="19"/>
  <c r="G82" i="19"/>
  <c r="E82" i="19"/>
  <c r="D82" i="19"/>
  <c r="G81" i="19"/>
  <c r="E81" i="19"/>
  <c r="D81" i="19"/>
  <c r="G80" i="19"/>
  <c r="E80" i="19"/>
  <c r="D80" i="19"/>
  <c r="G79" i="19"/>
  <c r="E79" i="19"/>
  <c r="D79" i="19"/>
  <c r="G78" i="19"/>
  <c r="E78" i="19"/>
  <c r="D78" i="19"/>
  <c r="G77" i="19"/>
  <c r="E77" i="19"/>
  <c r="D77" i="19"/>
  <c r="G76" i="19"/>
  <c r="E76" i="19"/>
  <c r="D76" i="19"/>
  <c r="G75" i="19"/>
  <c r="E75" i="19"/>
  <c r="D75" i="19"/>
  <c r="G74" i="19"/>
  <c r="E74" i="19"/>
  <c r="D74" i="19"/>
  <c r="G73" i="19"/>
  <c r="E73" i="19"/>
  <c r="D73" i="19"/>
  <c r="G72" i="19"/>
  <c r="E72" i="19"/>
  <c r="D72" i="19"/>
  <c r="G71" i="19"/>
  <c r="E71" i="19"/>
  <c r="D71" i="19"/>
  <c r="G70" i="19"/>
  <c r="E70" i="19"/>
  <c r="D70" i="19"/>
  <c r="G69" i="19"/>
  <c r="E69" i="19"/>
  <c r="D69" i="19"/>
  <c r="G68" i="19"/>
  <c r="E68" i="19"/>
  <c r="D68" i="19"/>
  <c r="G67" i="19"/>
  <c r="E67" i="19"/>
  <c r="D67" i="19"/>
  <c r="G66" i="19"/>
  <c r="E66" i="19"/>
  <c r="D66" i="19"/>
  <c r="G65" i="19"/>
  <c r="E65" i="19"/>
  <c r="D65" i="19"/>
  <c r="G64" i="19"/>
  <c r="E64" i="19"/>
  <c r="D64" i="19"/>
  <c r="G63" i="19"/>
  <c r="E63" i="19"/>
  <c r="D63" i="19"/>
  <c r="G62" i="19"/>
  <c r="E62" i="19"/>
  <c r="D62" i="19"/>
  <c r="G61" i="19"/>
  <c r="E61" i="19"/>
  <c r="D61" i="19"/>
  <c r="G60" i="19"/>
  <c r="E60" i="19"/>
  <c r="D60" i="19"/>
  <c r="G59" i="19"/>
  <c r="E59" i="19"/>
  <c r="D59" i="19"/>
  <c r="G58" i="19"/>
  <c r="E58" i="19"/>
  <c r="D58" i="19"/>
  <c r="G57" i="19"/>
  <c r="E57" i="19"/>
  <c r="D57" i="19"/>
  <c r="G56" i="19"/>
  <c r="E56" i="19"/>
  <c r="D56" i="19"/>
  <c r="G55" i="19"/>
  <c r="E55" i="19"/>
  <c r="D55" i="19"/>
  <c r="G54" i="19"/>
  <c r="E54" i="19"/>
  <c r="D54" i="19"/>
  <c r="G53" i="19"/>
  <c r="E53" i="19"/>
  <c r="D53" i="19"/>
  <c r="G52" i="19"/>
  <c r="E52" i="19"/>
  <c r="D52" i="19"/>
  <c r="G51" i="19"/>
  <c r="E51" i="19"/>
  <c r="D51" i="19"/>
  <c r="G50" i="19"/>
  <c r="G44" i="19"/>
  <c r="G43" i="19"/>
  <c r="E43" i="19"/>
  <c r="D43" i="19"/>
  <c r="G42" i="19"/>
  <c r="E42" i="19"/>
  <c r="D42" i="19"/>
  <c r="G41" i="19"/>
  <c r="E41" i="19"/>
  <c r="D41" i="19"/>
  <c r="G40" i="19"/>
  <c r="E40" i="19"/>
  <c r="D40" i="19"/>
  <c r="G39" i="19"/>
  <c r="E39" i="19"/>
  <c r="D39" i="19"/>
  <c r="G38" i="19"/>
  <c r="E38" i="19"/>
  <c r="D38" i="19"/>
  <c r="G37" i="19"/>
  <c r="E37" i="19"/>
  <c r="D37" i="19"/>
  <c r="G36" i="19"/>
  <c r="E36" i="19"/>
  <c r="D36" i="19"/>
  <c r="G35" i="19"/>
  <c r="E35" i="19"/>
  <c r="D35" i="19"/>
  <c r="G34" i="19"/>
  <c r="E34" i="19"/>
  <c r="D34" i="19"/>
  <c r="G33" i="19"/>
  <c r="E33" i="19"/>
  <c r="D33" i="19"/>
  <c r="G32" i="19"/>
  <c r="E32" i="19"/>
  <c r="D32" i="19"/>
  <c r="G31" i="19"/>
  <c r="E31" i="19"/>
  <c r="D31" i="19"/>
  <c r="G30" i="19"/>
  <c r="E30" i="19"/>
  <c r="D30" i="19"/>
  <c r="G29" i="19"/>
  <c r="E29" i="19"/>
  <c r="D29" i="19"/>
  <c r="G28" i="19"/>
  <c r="E28" i="19"/>
  <c r="D28" i="19"/>
  <c r="G27" i="19"/>
  <c r="E27" i="19"/>
  <c r="D27" i="19"/>
  <c r="G26" i="19"/>
  <c r="E26" i="19"/>
  <c r="D26" i="19"/>
  <c r="G25" i="19"/>
  <c r="E25" i="19"/>
  <c r="D25" i="19"/>
  <c r="G24" i="19"/>
  <c r="E24" i="19"/>
  <c r="D24" i="19"/>
  <c r="G23" i="19"/>
  <c r="E23" i="19"/>
  <c r="D23" i="19"/>
  <c r="G22" i="19"/>
  <c r="E22" i="19"/>
  <c r="D22" i="19"/>
  <c r="G21" i="19"/>
  <c r="E21" i="19"/>
  <c r="D21" i="19"/>
  <c r="G20" i="19"/>
  <c r="E20" i="19"/>
  <c r="D20" i="19"/>
  <c r="G19" i="19"/>
  <c r="E19" i="19"/>
  <c r="D19" i="19"/>
  <c r="K18" i="19"/>
  <c r="J18" i="19"/>
  <c r="G18" i="19"/>
  <c r="E18" i="19"/>
  <c r="D18" i="19"/>
  <c r="K17" i="19"/>
  <c r="J17" i="19"/>
  <c r="G17" i="19"/>
  <c r="E17" i="19"/>
  <c r="D17" i="19"/>
  <c r="K16" i="19"/>
  <c r="J16" i="19"/>
  <c r="G16" i="19"/>
  <c r="E16" i="19"/>
  <c r="D16" i="19"/>
  <c r="K15" i="19"/>
  <c r="J15" i="19"/>
  <c r="G15" i="19"/>
  <c r="E15" i="19"/>
  <c r="D15" i="19"/>
  <c r="G14" i="19"/>
  <c r="E14" i="19"/>
  <c r="D14" i="19"/>
  <c r="K13" i="19"/>
  <c r="J13" i="19"/>
  <c r="G13" i="19"/>
  <c r="E13" i="19"/>
  <c r="D13" i="19"/>
  <c r="G12" i="19"/>
  <c r="E12" i="19"/>
  <c r="D12" i="19"/>
  <c r="K11" i="19"/>
  <c r="J11" i="19"/>
  <c r="G11" i="19"/>
  <c r="E11" i="19"/>
  <c r="D11" i="19"/>
  <c r="K10" i="19"/>
  <c r="J10" i="19"/>
  <c r="G10" i="19"/>
  <c r="E10" i="19"/>
  <c r="D10" i="19"/>
  <c r="K9" i="19"/>
  <c r="J9" i="19"/>
  <c r="G9" i="19"/>
  <c r="E9" i="19"/>
  <c r="D9" i="19"/>
  <c r="K8" i="19"/>
  <c r="J8" i="19"/>
  <c r="G8" i="19"/>
  <c r="E8" i="19"/>
  <c r="D8" i="19"/>
  <c r="K7" i="19"/>
  <c r="J7" i="19"/>
  <c r="G7" i="19"/>
  <c r="E7" i="19"/>
  <c r="D7" i="19"/>
  <c r="K6" i="19"/>
  <c r="J6" i="19"/>
  <c r="G6" i="19"/>
  <c r="E6" i="19"/>
  <c r="D6" i="19"/>
  <c r="K5" i="19"/>
  <c r="J5" i="19"/>
  <c r="G5" i="19"/>
  <c r="E5" i="19"/>
  <c r="D5" i="19"/>
  <c r="K4" i="19"/>
  <c r="J4" i="19"/>
  <c r="G4" i="19"/>
  <c r="E4" i="19"/>
  <c r="D4" i="19"/>
  <c r="K3" i="19"/>
  <c r="J3" i="19"/>
  <c r="G3" i="19"/>
  <c r="E3" i="19"/>
  <c r="D3" i="19"/>
  <c r="K2" i="19"/>
  <c r="J2" i="19"/>
  <c r="G111" i="18"/>
  <c r="E111" i="18"/>
  <c r="D111" i="18"/>
  <c r="G110" i="18"/>
  <c r="E110" i="18"/>
  <c r="D110" i="18"/>
  <c r="G109" i="18"/>
  <c r="E109" i="18"/>
  <c r="D109" i="18"/>
  <c r="G108" i="18"/>
  <c r="E108" i="18"/>
  <c r="D108" i="18"/>
  <c r="G107" i="18"/>
  <c r="E107" i="18"/>
  <c r="D107" i="18"/>
  <c r="G106" i="18"/>
  <c r="E106" i="18"/>
  <c r="D106" i="18"/>
  <c r="G105" i="18"/>
  <c r="E105" i="18"/>
  <c r="D105" i="18"/>
  <c r="G104" i="18"/>
  <c r="E104" i="18"/>
  <c r="D104" i="18"/>
  <c r="G103" i="18"/>
  <c r="E103" i="18"/>
  <c r="D103" i="18"/>
  <c r="G102" i="18"/>
  <c r="E102" i="18"/>
  <c r="D102" i="18"/>
  <c r="G101" i="18"/>
  <c r="E101" i="18"/>
  <c r="D101" i="18"/>
  <c r="G100" i="18"/>
  <c r="E100" i="18"/>
  <c r="D100" i="18"/>
  <c r="G99" i="18"/>
  <c r="E99" i="18"/>
  <c r="D99" i="18"/>
  <c r="G98" i="18"/>
  <c r="E98" i="18"/>
  <c r="D98" i="18"/>
  <c r="G97" i="18"/>
  <c r="E97" i="18"/>
  <c r="D97" i="18"/>
  <c r="G96" i="18"/>
  <c r="E96" i="18"/>
  <c r="D96" i="18"/>
  <c r="G95" i="18"/>
  <c r="E95" i="18"/>
  <c r="D95" i="18"/>
  <c r="G94" i="18"/>
  <c r="E94" i="18"/>
  <c r="D94" i="18"/>
  <c r="G93" i="18"/>
  <c r="E93" i="18"/>
  <c r="D93" i="18"/>
  <c r="G92" i="18"/>
  <c r="E92" i="18"/>
  <c r="D92" i="18"/>
  <c r="G91" i="18"/>
  <c r="E91" i="18"/>
  <c r="D91" i="18"/>
  <c r="G90" i="18"/>
  <c r="E90" i="18"/>
  <c r="D90" i="18"/>
  <c r="G89" i="18"/>
  <c r="E89" i="18"/>
  <c r="D89" i="18"/>
  <c r="G88" i="18"/>
  <c r="E88" i="18"/>
  <c r="D88" i="18"/>
  <c r="G87" i="18"/>
  <c r="E87" i="18"/>
  <c r="D87" i="18"/>
  <c r="G86" i="18"/>
  <c r="E86" i="18"/>
  <c r="D86" i="18"/>
  <c r="G85" i="18"/>
  <c r="E85" i="18"/>
  <c r="D85" i="18"/>
  <c r="G84" i="18"/>
  <c r="E84" i="18"/>
  <c r="D84" i="18"/>
  <c r="G83" i="18"/>
  <c r="E83" i="18"/>
  <c r="D83" i="18"/>
  <c r="G82" i="18"/>
  <c r="E82" i="18"/>
  <c r="D82" i="18"/>
  <c r="G81" i="18"/>
  <c r="E81" i="18"/>
  <c r="D81" i="18"/>
  <c r="G80" i="18"/>
  <c r="E80" i="18"/>
  <c r="D80" i="18"/>
  <c r="G79" i="18"/>
  <c r="E79" i="18"/>
  <c r="D79" i="18"/>
  <c r="G78" i="18"/>
  <c r="E78" i="18"/>
  <c r="D78" i="18"/>
  <c r="G77" i="18"/>
  <c r="E77" i="18"/>
  <c r="D77" i="18"/>
  <c r="G76" i="18"/>
  <c r="E76" i="18"/>
  <c r="D76" i="18"/>
  <c r="G75" i="18"/>
  <c r="E75" i="18"/>
  <c r="D75" i="18"/>
  <c r="G74" i="18"/>
  <c r="E74" i="18"/>
  <c r="D74" i="18"/>
  <c r="G73" i="18"/>
  <c r="E73" i="18"/>
  <c r="D73" i="18"/>
  <c r="G72" i="18"/>
  <c r="E72" i="18"/>
  <c r="D72" i="18"/>
  <c r="G71" i="18"/>
  <c r="E71" i="18"/>
  <c r="D71" i="18"/>
  <c r="G70" i="18"/>
  <c r="E70" i="18"/>
  <c r="D70" i="18"/>
  <c r="G69" i="18"/>
  <c r="E69" i="18"/>
  <c r="D69" i="18"/>
  <c r="G68" i="18"/>
  <c r="E68" i="18"/>
  <c r="D68" i="18"/>
  <c r="G67" i="18"/>
  <c r="E67" i="18"/>
  <c r="D67" i="18"/>
  <c r="G66" i="18"/>
  <c r="E66" i="18"/>
  <c r="D66" i="18"/>
  <c r="G65" i="18"/>
  <c r="E65" i="18"/>
  <c r="D65" i="18"/>
  <c r="G64" i="18"/>
  <c r="E64" i="18"/>
  <c r="D64" i="18"/>
  <c r="G63" i="18"/>
  <c r="E63" i="18"/>
  <c r="D63" i="18"/>
  <c r="G62" i="18"/>
  <c r="E62" i="18"/>
  <c r="D62" i="18"/>
  <c r="G61" i="18"/>
  <c r="E61" i="18"/>
  <c r="D61" i="18"/>
  <c r="G60" i="18"/>
  <c r="E60" i="18"/>
  <c r="D60" i="18"/>
  <c r="G59" i="18"/>
  <c r="E59" i="18"/>
  <c r="D59" i="18"/>
  <c r="G58" i="18"/>
  <c r="E58" i="18"/>
  <c r="D58" i="18"/>
  <c r="G57" i="18"/>
  <c r="E57" i="18"/>
  <c r="D57" i="18"/>
  <c r="G56" i="18"/>
  <c r="E56" i="18"/>
  <c r="D56" i="18"/>
  <c r="G55" i="18"/>
  <c r="E55" i="18"/>
  <c r="D55" i="18"/>
  <c r="G54" i="18"/>
  <c r="E54" i="18"/>
  <c r="D54" i="18"/>
  <c r="G53" i="18"/>
  <c r="E53" i="18"/>
  <c r="D53" i="18"/>
  <c r="G52" i="18"/>
  <c r="E52" i="18"/>
  <c r="D52" i="18"/>
  <c r="G51" i="18"/>
  <c r="E51" i="18"/>
  <c r="D51" i="18"/>
  <c r="G50" i="18"/>
  <c r="E48" i="18"/>
  <c r="D48" i="18"/>
  <c r="E47" i="18"/>
  <c r="D47" i="18"/>
  <c r="E46" i="18"/>
  <c r="D46" i="18"/>
  <c r="E45" i="18"/>
  <c r="D45" i="18"/>
  <c r="G44" i="18"/>
  <c r="E44" i="18"/>
  <c r="D44" i="18"/>
  <c r="G43" i="18"/>
  <c r="E43" i="18"/>
  <c r="D43" i="18"/>
  <c r="G42" i="18"/>
  <c r="E42" i="18"/>
  <c r="D42" i="18"/>
  <c r="G41" i="18"/>
  <c r="E41" i="18"/>
  <c r="D41" i="18"/>
  <c r="G40" i="18"/>
  <c r="E40" i="18"/>
  <c r="D40" i="18"/>
  <c r="G39" i="18"/>
  <c r="E39" i="18"/>
  <c r="D39" i="18"/>
  <c r="G38" i="18"/>
  <c r="E38" i="18"/>
  <c r="D38" i="18"/>
  <c r="G37" i="18"/>
  <c r="E37" i="18"/>
  <c r="D37" i="18"/>
  <c r="G36" i="18"/>
  <c r="E36" i="18"/>
  <c r="D36" i="18"/>
  <c r="G35" i="18"/>
  <c r="E35" i="18"/>
  <c r="D35" i="18"/>
  <c r="G34" i="18"/>
  <c r="E34" i="18"/>
  <c r="D34" i="18"/>
  <c r="G33" i="18"/>
  <c r="E33" i="18"/>
  <c r="D33" i="18"/>
  <c r="G32" i="18"/>
  <c r="E32" i="18"/>
  <c r="D32" i="18"/>
  <c r="G31" i="18"/>
  <c r="E31" i="18"/>
  <c r="D31" i="18"/>
  <c r="G30" i="18"/>
  <c r="E30" i="18"/>
  <c r="D30" i="18"/>
  <c r="G29" i="18"/>
  <c r="E29" i="18"/>
  <c r="D29" i="18"/>
  <c r="G28" i="18"/>
  <c r="E28" i="18"/>
  <c r="D28" i="18"/>
  <c r="G27" i="18"/>
  <c r="E27" i="18"/>
  <c r="D27" i="18"/>
  <c r="G26" i="18"/>
  <c r="E26" i="18"/>
  <c r="D26" i="18"/>
  <c r="G25" i="18"/>
  <c r="E25" i="18"/>
  <c r="D25" i="18"/>
  <c r="G24" i="18"/>
  <c r="E24" i="18"/>
  <c r="D24" i="18"/>
  <c r="G23" i="18"/>
  <c r="E23" i="18"/>
  <c r="D23" i="18"/>
  <c r="G22" i="18"/>
  <c r="E22" i="18"/>
  <c r="D22" i="18"/>
  <c r="G21" i="18"/>
  <c r="E21" i="18"/>
  <c r="D21" i="18"/>
  <c r="G20" i="18"/>
  <c r="E20" i="18"/>
  <c r="D20" i="18"/>
  <c r="G19" i="18"/>
  <c r="E19" i="18"/>
  <c r="D19" i="18"/>
  <c r="K18" i="18"/>
  <c r="J18" i="18"/>
  <c r="G18" i="18"/>
  <c r="E18" i="18"/>
  <c r="D18" i="18"/>
  <c r="K17" i="18"/>
  <c r="J17" i="18"/>
  <c r="G17" i="18"/>
  <c r="E17" i="18"/>
  <c r="D17" i="18"/>
  <c r="K16" i="18"/>
  <c r="J16" i="18"/>
  <c r="G16" i="18"/>
  <c r="E16" i="18"/>
  <c r="D16" i="18"/>
  <c r="K15" i="18"/>
  <c r="J15" i="18"/>
  <c r="G15" i="18"/>
  <c r="E15" i="18"/>
  <c r="D15" i="18"/>
  <c r="G14" i="18"/>
  <c r="E14" i="18"/>
  <c r="D14" i="18"/>
  <c r="K13" i="18"/>
  <c r="J13" i="18"/>
  <c r="G13" i="18"/>
  <c r="E13" i="18"/>
  <c r="D13" i="18"/>
  <c r="G12" i="18"/>
  <c r="E12" i="18"/>
  <c r="D12" i="18"/>
  <c r="K11" i="18"/>
  <c r="J11" i="18"/>
  <c r="G11" i="18"/>
  <c r="E11" i="18"/>
  <c r="D11" i="18"/>
  <c r="K10" i="18"/>
  <c r="J10" i="18"/>
  <c r="G10" i="18"/>
  <c r="E10" i="18"/>
  <c r="D10" i="18"/>
  <c r="K9" i="18"/>
  <c r="J9" i="18"/>
  <c r="G9" i="18"/>
  <c r="E9" i="18"/>
  <c r="D9" i="18"/>
  <c r="K8" i="18"/>
  <c r="J8" i="18"/>
  <c r="G8" i="18"/>
  <c r="E8" i="18"/>
  <c r="D8" i="18"/>
  <c r="K7" i="18"/>
  <c r="J7" i="18"/>
  <c r="G7" i="18"/>
  <c r="E7" i="18"/>
  <c r="D7" i="18"/>
  <c r="K6" i="18"/>
  <c r="J6" i="18"/>
  <c r="G6" i="18"/>
  <c r="E6" i="18"/>
  <c r="D6" i="18"/>
  <c r="K5" i="18"/>
  <c r="J5" i="18"/>
  <c r="G5" i="18"/>
  <c r="E5" i="18"/>
  <c r="D5" i="18"/>
  <c r="K4" i="18"/>
  <c r="J4" i="18"/>
  <c r="G4" i="18"/>
  <c r="E4" i="18"/>
  <c r="D4" i="18"/>
  <c r="K3" i="18"/>
  <c r="J3" i="18"/>
  <c r="G3" i="18"/>
  <c r="E3" i="18"/>
  <c r="D3" i="18"/>
  <c r="K2" i="18"/>
  <c r="J2" i="18"/>
  <c r="G111" i="16"/>
  <c r="E111" i="16"/>
  <c r="D111" i="16"/>
  <c r="G110" i="16"/>
  <c r="E110" i="16"/>
  <c r="D110" i="16"/>
  <c r="G109" i="16"/>
  <c r="E109" i="16"/>
  <c r="D109" i="16"/>
  <c r="G108" i="16"/>
  <c r="E108" i="16"/>
  <c r="D108" i="16"/>
  <c r="G107" i="16"/>
  <c r="E107" i="16"/>
  <c r="D107" i="16"/>
  <c r="G106" i="16"/>
  <c r="E106" i="16"/>
  <c r="D106" i="16"/>
  <c r="G105" i="16"/>
  <c r="E105" i="16"/>
  <c r="D105" i="16"/>
  <c r="G104" i="16"/>
  <c r="E104" i="16"/>
  <c r="D104" i="16"/>
  <c r="G103" i="16"/>
  <c r="E103" i="16"/>
  <c r="D103" i="16"/>
  <c r="G102" i="16"/>
  <c r="E102" i="16"/>
  <c r="D102" i="16"/>
  <c r="G101" i="16"/>
  <c r="E101" i="16"/>
  <c r="D101" i="16"/>
  <c r="G100" i="16"/>
  <c r="E100" i="16"/>
  <c r="D100" i="16"/>
  <c r="G99" i="16"/>
  <c r="E99" i="16"/>
  <c r="D99" i="16"/>
  <c r="G98" i="16"/>
  <c r="E98" i="16"/>
  <c r="D98" i="16"/>
  <c r="G97" i="16"/>
  <c r="E97" i="16"/>
  <c r="D97" i="16"/>
  <c r="G96" i="16"/>
  <c r="E96" i="16"/>
  <c r="D96" i="16"/>
  <c r="G95" i="16"/>
  <c r="E95" i="16"/>
  <c r="D95" i="16"/>
  <c r="G94" i="16"/>
  <c r="E94" i="16"/>
  <c r="D94" i="16"/>
  <c r="G93" i="16"/>
  <c r="E93" i="16"/>
  <c r="D93" i="16"/>
  <c r="G92" i="16"/>
  <c r="E92" i="16"/>
  <c r="D92" i="16"/>
  <c r="G91" i="16"/>
  <c r="E91" i="16"/>
  <c r="D91" i="16"/>
  <c r="G90" i="16"/>
  <c r="E90" i="16"/>
  <c r="D90" i="16"/>
  <c r="G89" i="16"/>
  <c r="E89" i="16"/>
  <c r="D89" i="16"/>
  <c r="G88" i="16"/>
  <c r="E88" i="16"/>
  <c r="D88" i="16"/>
  <c r="G87" i="16"/>
  <c r="E87" i="16"/>
  <c r="D87" i="16"/>
  <c r="G86" i="16"/>
  <c r="E86" i="16"/>
  <c r="D86" i="16"/>
  <c r="G85" i="16"/>
  <c r="E85" i="16"/>
  <c r="D85" i="16"/>
  <c r="G84" i="16"/>
  <c r="E84" i="16"/>
  <c r="D84" i="16"/>
  <c r="G83" i="16"/>
  <c r="E83" i="16"/>
  <c r="D83" i="16"/>
  <c r="G82" i="16"/>
  <c r="E82" i="16"/>
  <c r="D82" i="16"/>
  <c r="G81" i="16"/>
  <c r="E81" i="16"/>
  <c r="D81" i="16"/>
  <c r="G80" i="16"/>
  <c r="E80" i="16"/>
  <c r="D80" i="16"/>
  <c r="G79" i="16"/>
  <c r="E79" i="16"/>
  <c r="D79" i="16"/>
  <c r="G78" i="16"/>
  <c r="E78" i="16"/>
  <c r="D78" i="16"/>
  <c r="G77" i="16"/>
  <c r="E77" i="16"/>
  <c r="D77" i="16"/>
  <c r="G76" i="16"/>
  <c r="E76" i="16"/>
  <c r="D76" i="16"/>
  <c r="G75" i="16"/>
  <c r="E75" i="16"/>
  <c r="D75" i="16"/>
  <c r="G74" i="16"/>
  <c r="E74" i="16"/>
  <c r="D74" i="16"/>
  <c r="G73" i="16"/>
  <c r="E73" i="16"/>
  <c r="D73" i="16"/>
  <c r="G72" i="16"/>
  <c r="E72" i="16"/>
  <c r="D72" i="16"/>
  <c r="G71" i="16"/>
  <c r="E71" i="16"/>
  <c r="D71" i="16"/>
  <c r="G70" i="16"/>
  <c r="E70" i="16"/>
  <c r="D70" i="16"/>
  <c r="G69" i="16"/>
  <c r="E69" i="16"/>
  <c r="D69" i="16"/>
  <c r="G68" i="16"/>
  <c r="E68" i="16"/>
  <c r="D68" i="16"/>
  <c r="G67" i="16"/>
  <c r="E67" i="16"/>
  <c r="D67" i="16"/>
  <c r="G66" i="16"/>
  <c r="E66" i="16"/>
  <c r="D66" i="16"/>
  <c r="G65" i="16"/>
  <c r="E65" i="16"/>
  <c r="D65" i="16"/>
  <c r="G64" i="16"/>
  <c r="E64" i="16"/>
  <c r="D64" i="16"/>
  <c r="G63" i="16"/>
  <c r="E63" i="16"/>
  <c r="D63" i="16"/>
  <c r="G62" i="16"/>
  <c r="E62" i="16"/>
  <c r="D62" i="16"/>
  <c r="G61" i="16"/>
  <c r="E61" i="16"/>
  <c r="D61" i="16"/>
  <c r="G60" i="16"/>
  <c r="E60" i="16"/>
  <c r="D60" i="16"/>
  <c r="G59" i="16"/>
  <c r="E59" i="16"/>
  <c r="D59" i="16"/>
  <c r="G58" i="16"/>
  <c r="E58" i="16"/>
  <c r="D58" i="16"/>
  <c r="G57" i="16"/>
  <c r="E57" i="16"/>
  <c r="D57" i="16"/>
  <c r="G56" i="16"/>
  <c r="E56" i="16"/>
  <c r="D56" i="16"/>
  <c r="G55" i="16"/>
  <c r="E55" i="16"/>
  <c r="D55" i="16"/>
  <c r="G54" i="16"/>
  <c r="E54" i="16"/>
  <c r="D54" i="16"/>
  <c r="G53" i="16"/>
  <c r="E53" i="16"/>
  <c r="D53" i="16"/>
  <c r="G52" i="16"/>
  <c r="E52" i="16"/>
  <c r="D52" i="16"/>
  <c r="G51" i="16"/>
  <c r="E51" i="16"/>
  <c r="D51" i="16"/>
  <c r="G50" i="16"/>
  <c r="G44" i="16"/>
  <c r="G43" i="16"/>
  <c r="E43" i="16"/>
  <c r="D43" i="16"/>
  <c r="G42" i="16"/>
  <c r="E42" i="16"/>
  <c r="D42" i="16"/>
  <c r="G41" i="16"/>
  <c r="E41" i="16"/>
  <c r="D41" i="16"/>
  <c r="G40" i="16"/>
  <c r="E40" i="16"/>
  <c r="D40" i="16"/>
  <c r="G39" i="16"/>
  <c r="E39" i="16"/>
  <c r="D39" i="16"/>
  <c r="G38" i="16"/>
  <c r="E38" i="16"/>
  <c r="D38" i="16"/>
  <c r="G37" i="16"/>
  <c r="E37" i="16"/>
  <c r="D37" i="16"/>
  <c r="G36" i="16"/>
  <c r="E36" i="16"/>
  <c r="D36" i="16"/>
  <c r="G35" i="16"/>
  <c r="E35" i="16"/>
  <c r="D35" i="16"/>
  <c r="G34" i="16"/>
  <c r="E34" i="16"/>
  <c r="D34" i="16"/>
  <c r="G33" i="16"/>
  <c r="E33" i="16"/>
  <c r="D33" i="16"/>
  <c r="G32" i="16"/>
  <c r="E32" i="16"/>
  <c r="D32" i="16"/>
  <c r="G31" i="16"/>
  <c r="E31" i="16"/>
  <c r="D31" i="16"/>
  <c r="G30" i="16"/>
  <c r="E30" i="16"/>
  <c r="D30" i="16"/>
  <c r="G29" i="16"/>
  <c r="E29" i="16"/>
  <c r="D29" i="16"/>
  <c r="G28" i="16"/>
  <c r="E28" i="16"/>
  <c r="D28" i="16"/>
  <c r="G27" i="16"/>
  <c r="E27" i="16"/>
  <c r="D27" i="16"/>
  <c r="G26" i="16"/>
  <c r="E26" i="16"/>
  <c r="D26" i="16"/>
  <c r="G25" i="16"/>
  <c r="E25" i="16"/>
  <c r="D25" i="16"/>
  <c r="G24" i="16"/>
  <c r="E24" i="16"/>
  <c r="D24" i="16"/>
  <c r="G23" i="16"/>
  <c r="E23" i="16"/>
  <c r="D23" i="16"/>
  <c r="G22" i="16"/>
  <c r="E22" i="16"/>
  <c r="D22" i="16"/>
  <c r="G21" i="16"/>
  <c r="E21" i="16"/>
  <c r="D21" i="16"/>
  <c r="G20" i="16"/>
  <c r="E20" i="16"/>
  <c r="D20" i="16"/>
  <c r="G19" i="16"/>
  <c r="E19" i="16"/>
  <c r="D19" i="16"/>
  <c r="K18" i="16"/>
  <c r="J18" i="16"/>
  <c r="G18" i="16"/>
  <c r="E18" i="16"/>
  <c r="D18" i="16"/>
  <c r="K17" i="16"/>
  <c r="J17" i="16"/>
  <c r="G17" i="16"/>
  <c r="E17" i="16"/>
  <c r="D17" i="16"/>
  <c r="K16" i="16"/>
  <c r="J16" i="16"/>
  <c r="G16" i="16"/>
  <c r="E16" i="16"/>
  <c r="D16" i="16"/>
  <c r="K15" i="16"/>
  <c r="J15" i="16"/>
  <c r="G15" i="16"/>
  <c r="E15" i="16"/>
  <c r="D15" i="16"/>
  <c r="G14" i="16"/>
  <c r="E14" i="16"/>
  <c r="D14" i="16"/>
  <c r="K13" i="16"/>
  <c r="J13" i="16"/>
  <c r="G13" i="16"/>
  <c r="E13" i="16"/>
  <c r="D13" i="16"/>
  <c r="G12" i="16"/>
  <c r="E12" i="16"/>
  <c r="D12" i="16"/>
  <c r="K11" i="16"/>
  <c r="J11" i="16"/>
  <c r="G11" i="16"/>
  <c r="E11" i="16"/>
  <c r="D11" i="16"/>
  <c r="K10" i="16"/>
  <c r="J10" i="16"/>
  <c r="G10" i="16"/>
  <c r="E10" i="16"/>
  <c r="D10" i="16"/>
  <c r="K9" i="16"/>
  <c r="J9" i="16"/>
  <c r="G9" i="16"/>
  <c r="E9" i="16"/>
  <c r="D9" i="16"/>
  <c r="K8" i="16"/>
  <c r="J8" i="16"/>
  <c r="G8" i="16"/>
  <c r="E8" i="16"/>
  <c r="D8" i="16"/>
  <c r="K7" i="16"/>
  <c r="J7" i="16"/>
  <c r="G7" i="16"/>
  <c r="E7" i="16"/>
  <c r="D7" i="16"/>
  <c r="K6" i="16"/>
  <c r="J6" i="16"/>
  <c r="G6" i="16"/>
  <c r="E6" i="16"/>
  <c r="D6" i="16"/>
  <c r="K5" i="16"/>
  <c r="J5" i="16"/>
  <c r="G5" i="16"/>
  <c r="E5" i="16"/>
  <c r="D5" i="16"/>
  <c r="K4" i="16"/>
  <c r="J4" i="16"/>
  <c r="G4" i="16"/>
  <c r="E4" i="16"/>
  <c r="D4" i="16"/>
  <c r="K3" i="16"/>
  <c r="J3" i="16"/>
  <c r="G3" i="16"/>
  <c r="E3" i="16"/>
  <c r="D3" i="16"/>
  <c r="K2" i="16"/>
  <c r="J2" i="16"/>
  <c r="G111" i="15"/>
  <c r="E111" i="15"/>
  <c r="D111" i="15"/>
  <c r="G110" i="15"/>
  <c r="E110" i="15"/>
  <c r="D110" i="15"/>
  <c r="G109" i="15"/>
  <c r="E109" i="15"/>
  <c r="D109" i="15"/>
  <c r="G108" i="15"/>
  <c r="E108" i="15"/>
  <c r="D108" i="15"/>
  <c r="G107" i="15"/>
  <c r="E107" i="15"/>
  <c r="D107" i="15"/>
  <c r="G106" i="15"/>
  <c r="E106" i="15"/>
  <c r="D106" i="15"/>
  <c r="G105" i="15"/>
  <c r="E105" i="15"/>
  <c r="D105" i="15"/>
  <c r="G104" i="15"/>
  <c r="E104" i="15"/>
  <c r="D104" i="15"/>
  <c r="G103" i="15"/>
  <c r="E103" i="15"/>
  <c r="D103" i="15"/>
  <c r="G102" i="15"/>
  <c r="E102" i="15"/>
  <c r="D102" i="15"/>
  <c r="G101" i="15"/>
  <c r="E101" i="15"/>
  <c r="D101" i="15"/>
  <c r="G100" i="15"/>
  <c r="E100" i="15"/>
  <c r="D100" i="15"/>
  <c r="G99" i="15"/>
  <c r="E99" i="15"/>
  <c r="D99" i="15"/>
  <c r="G98" i="15"/>
  <c r="E98" i="15"/>
  <c r="D98" i="15"/>
  <c r="G97" i="15"/>
  <c r="E97" i="15"/>
  <c r="D97" i="15"/>
  <c r="G96" i="15"/>
  <c r="E96" i="15"/>
  <c r="D96" i="15"/>
  <c r="G95" i="15"/>
  <c r="E95" i="15"/>
  <c r="D95" i="15"/>
  <c r="G94" i="15"/>
  <c r="E94" i="15"/>
  <c r="D94" i="15"/>
  <c r="G93" i="15"/>
  <c r="E93" i="15"/>
  <c r="D93" i="15"/>
  <c r="G92" i="15"/>
  <c r="E92" i="15"/>
  <c r="D92" i="15"/>
  <c r="G91" i="15"/>
  <c r="E91" i="15"/>
  <c r="D91" i="15"/>
  <c r="G90" i="15"/>
  <c r="E90" i="15"/>
  <c r="D90" i="15"/>
  <c r="G89" i="15"/>
  <c r="E89" i="15"/>
  <c r="D89" i="15"/>
  <c r="G88" i="15"/>
  <c r="E88" i="15"/>
  <c r="D88" i="15"/>
  <c r="G87" i="15"/>
  <c r="E87" i="15"/>
  <c r="D87" i="15"/>
  <c r="G86" i="15"/>
  <c r="E86" i="15"/>
  <c r="D86" i="15"/>
  <c r="G85" i="15"/>
  <c r="E85" i="15"/>
  <c r="D85" i="15"/>
  <c r="G84" i="15"/>
  <c r="E84" i="15"/>
  <c r="D84" i="15"/>
  <c r="G83" i="15"/>
  <c r="E83" i="15"/>
  <c r="D83" i="15"/>
  <c r="G82" i="15"/>
  <c r="E82" i="15"/>
  <c r="D82" i="15"/>
  <c r="G81" i="15"/>
  <c r="E81" i="15"/>
  <c r="D81" i="15"/>
  <c r="G80" i="15"/>
  <c r="E80" i="15"/>
  <c r="D80" i="15"/>
  <c r="G79" i="15"/>
  <c r="E79" i="15"/>
  <c r="D79" i="15"/>
  <c r="G78" i="15"/>
  <c r="E78" i="15"/>
  <c r="D78" i="15"/>
  <c r="G77" i="15"/>
  <c r="E77" i="15"/>
  <c r="D77" i="15"/>
  <c r="G76" i="15"/>
  <c r="E76" i="15"/>
  <c r="D76" i="15"/>
  <c r="G75" i="15"/>
  <c r="E75" i="15"/>
  <c r="D75" i="15"/>
  <c r="G74" i="15"/>
  <c r="E74" i="15"/>
  <c r="D74" i="15"/>
  <c r="G73" i="15"/>
  <c r="E73" i="15"/>
  <c r="D73" i="15"/>
  <c r="G72" i="15"/>
  <c r="E72" i="15"/>
  <c r="D72" i="15"/>
  <c r="G71" i="15"/>
  <c r="E71" i="15"/>
  <c r="D71" i="15"/>
  <c r="G70" i="15"/>
  <c r="E70" i="15"/>
  <c r="D70" i="15"/>
  <c r="G69" i="15"/>
  <c r="E69" i="15"/>
  <c r="D69" i="15"/>
  <c r="G68" i="15"/>
  <c r="E68" i="15"/>
  <c r="D68" i="15"/>
  <c r="G67" i="15"/>
  <c r="E67" i="15"/>
  <c r="D67" i="15"/>
  <c r="G66" i="15"/>
  <c r="E66" i="15"/>
  <c r="D66" i="15"/>
  <c r="G65" i="15"/>
  <c r="E65" i="15"/>
  <c r="D65" i="15"/>
  <c r="G64" i="15"/>
  <c r="E64" i="15"/>
  <c r="D64" i="15"/>
  <c r="G63" i="15"/>
  <c r="E63" i="15"/>
  <c r="D63" i="15"/>
  <c r="G62" i="15"/>
  <c r="E62" i="15"/>
  <c r="D62" i="15"/>
  <c r="G61" i="15"/>
  <c r="E61" i="15"/>
  <c r="D61" i="15"/>
  <c r="G60" i="15"/>
  <c r="E60" i="15"/>
  <c r="D60" i="15"/>
  <c r="G59" i="15"/>
  <c r="E59" i="15"/>
  <c r="D59" i="15"/>
  <c r="G58" i="15"/>
  <c r="E58" i="15"/>
  <c r="D58" i="15"/>
  <c r="G57" i="15"/>
  <c r="E57" i="15"/>
  <c r="D57" i="15"/>
  <c r="G56" i="15"/>
  <c r="E56" i="15"/>
  <c r="D56" i="15"/>
  <c r="G55" i="15"/>
  <c r="E55" i="15"/>
  <c r="D55" i="15"/>
  <c r="G54" i="15"/>
  <c r="E54" i="15"/>
  <c r="D54" i="15"/>
  <c r="G53" i="15"/>
  <c r="E53" i="15"/>
  <c r="D53" i="15"/>
  <c r="G52" i="15"/>
  <c r="E52" i="15"/>
  <c r="D52" i="15"/>
  <c r="G51" i="15"/>
  <c r="E51" i="15"/>
  <c r="D51" i="15"/>
  <c r="G50" i="15"/>
  <c r="G44" i="15"/>
  <c r="G43" i="15"/>
  <c r="E43" i="15"/>
  <c r="D43" i="15"/>
  <c r="G42" i="15"/>
  <c r="E42" i="15"/>
  <c r="D42" i="15"/>
  <c r="G41" i="15"/>
  <c r="E41" i="15"/>
  <c r="D41" i="15"/>
  <c r="G40" i="15"/>
  <c r="E40" i="15"/>
  <c r="D40" i="15"/>
  <c r="G39" i="15"/>
  <c r="E39" i="15"/>
  <c r="D39" i="15"/>
  <c r="G38" i="15"/>
  <c r="E38" i="15"/>
  <c r="D38" i="15"/>
  <c r="G37" i="15"/>
  <c r="E37" i="15"/>
  <c r="D37" i="15"/>
  <c r="G36" i="15"/>
  <c r="E36" i="15"/>
  <c r="D36" i="15"/>
  <c r="G35" i="15"/>
  <c r="E35" i="15"/>
  <c r="D35" i="15"/>
  <c r="G34" i="15"/>
  <c r="E34" i="15"/>
  <c r="D34" i="15"/>
  <c r="G33" i="15"/>
  <c r="E33" i="15"/>
  <c r="D33" i="15"/>
  <c r="G32" i="15"/>
  <c r="E32" i="15"/>
  <c r="D32" i="15"/>
  <c r="G31" i="15"/>
  <c r="E31" i="15"/>
  <c r="D31" i="15"/>
  <c r="G30" i="15"/>
  <c r="E30" i="15"/>
  <c r="D30" i="15"/>
  <c r="G29" i="15"/>
  <c r="E29" i="15"/>
  <c r="D29" i="15"/>
  <c r="G28" i="15"/>
  <c r="E28" i="15"/>
  <c r="D28" i="15"/>
  <c r="G27" i="15"/>
  <c r="E27" i="15"/>
  <c r="D27" i="15"/>
  <c r="G26" i="15"/>
  <c r="E26" i="15"/>
  <c r="D26" i="15"/>
  <c r="G25" i="15"/>
  <c r="E25" i="15"/>
  <c r="D25" i="15"/>
  <c r="G24" i="15"/>
  <c r="E24" i="15"/>
  <c r="D24" i="15"/>
  <c r="G23" i="15"/>
  <c r="E23" i="15"/>
  <c r="D23" i="15"/>
  <c r="G22" i="15"/>
  <c r="E22" i="15"/>
  <c r="D22" i="15"/>
  <c r="G21" i="15"/>
  <c r="E21" i="15"/>
  <c r="D21" i="15"/>
  <c r="G20" i="15"/>
  <c r="E20" i="15"/>
  <c r="D20" i="15"/>
  <c r="G19" i="15"/>
  <c r="E19" i="15"/>
  <c r="D19" i="15"/>
  <c r="K18" i="15"/>
  <c r="J18" i="15"/>
  <c r="G18" i="15"/>
  <c r="E18" i="15"/>
  <c r="D18" i="15"/>
  <c r="K17" i="15"/>
  <c r="J17" i="15"/>
  <c r="G17" i="15"/>
  <c r="E17" i="15"/>
  <c r="D17" i="15"/>
  <c r="K16" i="15"/>
  <c r="J16" i="15"/>
  <c r="G16" i="15"/>
  <c r="E16" i="15"/>
  <c r="D16" i="15"/>
  <c r="K15" i="15"/>
  <c r="J15" i="15"/>
  <c r="G15" i="15"/>
  <c r="E15" i="15"/>
  <c r="D15" i="15"/>
  <c r="G14" i="15"/>
  <c r="E14" i="15"/>
  <c r="D14" i="15"/>
  <c r="K13" i="15"/>
  <c r="J13" i="15"/>
  <c r="G13" i="15"/>
  <c r="E13" i="15"/>
  <c r="D13" i="15"/>
  <c r="G12" i="15"/>
  <c r="E12" i="15"/>
  <c r="D12" i="15"/>
  <c r="K11" i="15"/>
  <c r="J11" i="15"/>
  <c r="G11" i="15"/>
  <c r="E11" i="15"/>
  <c r="D11" i="15"/>
  <c r="K10" i="15"/>
  <c r="J10" i="15"/>
  <c r="G10" i="15"/>
  <c r="E10" i="15"/>
  <c r="D10" i="15"/>
  <c r="K9" i="15"/>
  <c r="J9" i="15"/>
  <c r="G9" i="15"/>
  <c r="E9" i="15"/>
  <c r="D9" i="15"/>
  <c r="K8" i="15"/>
  <c r="J8" i="15"/>
  <c r="G8" i="15"/>
  <c r="E8" i="15"/>
  <c r="D8" i="15"/>
  <c r="K7" i="15"/>
  <c r="J7" i="15"/>
  <c r="G7" i="15"/>
  <c r="E7" i="15"/>
  <c r="D7" i="15"/>
  <c r="K6" i="15"/>
  <c r="J6" i="15"/>
  <c r="G6" i="15"/>
  <c r="E6" i="15"/>
  <c r="D6" i="15"/>
  <c r="K5" i="15"/>
  <c r="J5" i="15"/>
  <c r="G5" i="15"/>
  <c r="E5" i="15"/>
  <c r="D5" i="15"/>
  <c r="K4" i="15"/>
  <c r="J4" i="15"/>
  <c r="G4" i="15"/>
  <c r="E4" i="15"/>
  <c r="D4" i="15"/>
  <c r="K3" i="15"/>
  <c r="J3" i="15"/>
  <c r="G3" i="15"/>
  <c r="E3" i="15"/>
  <c r="D3" i="15"/>
  <c r="K2" i="15"/>
  <c r="J2" i="15"/>
  <c r="G111" i="14"/>
  <c r="G110" i="14"/>
  <c r="G109" i="14"/>
  <c r="G108" i="14"/>
  <c r="G107" i="14"/>
  <c r="G106" i="14"/>
  <c r="G105" i="14"/>
  <c r="G104" i="14"/>
  <c r="G103" i="14"/>
  <c r="E103" i="14"/>
  <c r="D103" i="14"/>
  <c r="G102" i="14"/>
  <c r="E102" i="14"/>
  <c r="D102" i="14"/>
  <c r="G101" i="14"/>
  <c r="E101" i="14"/>
  <c r="D101" i="14"/>
  <c r="G100" i="14"/>
  <c r="E100" i="14"/>
  <c r="D100" i="14"/>
  <c r="G99" i="14"/>
  <c r="E99" i="14"/>
  <c r="D99" i="14"/>
  <c r="G98" i="14"/>
  <c r="E98" i="14"/>
  <c r="D98" i="14"/>
  <c r="G97" i="14"/>
  <c r="E97" i="14"/>
  <c r="D97" i="14"/>
  <c r="G96" i="14"/>
  <c r="E96" i="14"/>
  <c r="D96" i="14"/>
  <c r="G95" i="14"/>
  <c r="E95" i="14"/>
  <c r="D95" i="14"/>
  <c r="G94" i="14"/>
  <c r="E94" i="14"/>
  <c r="D94" i="14"/>
  <c r="G93" i="14"/>
  <c r="E93" i="14"/>
  <c r="D93" i="14"/>
  <c r="G92" i="14"/>
  <c r="E92" i="14"/>
  <c r="D92" i="14"/>
  <c r="G91" i="14"/>
  <c r="E91" i="14"/>
  <c r="D91" i="14"/>
  <c r="G90" i="14"/>
  <c r="E90" i="14"/>
  <c r="D90" i="14"/>
  <c r="G89" i="14"/>
  <c r="E89" i="14"/>
  <c r="D89" i="14"/>
  <c r="G88" i="14"/>
  <c r="E88" i="14"/>
  <c r="D88" i="14"/>
  <c r="G87" i="14"/>
  <c r="E87" i="14"/>
  <c r="D87" i="14"/>
  <c r="G86" i="14"/>
  <c r="E86" i="14"/>
  <c r="D86" i="14"/>
  <c r="G85" i="14"/>
  <c r="E85" i="14"/>
  <c r="D85" i="14"/>
  <c r="G84" i="14"/>
  <c r="E84" i="14"/>
  <c r="D84" i="14"/>
  <c r="G83" i="14"/>
  <c r="E83" i="14"/>
  <c r="D83" i="14"/>
  <c r="G82" i="14"/>
  <c r="E82" i="14"/>
  <c r="D82" i="14"/>
  <c r="G81" i="14"/>
  <c r="E81" i="14"/>
  <c r="D81" i="14"/>
  <c r="G80" i="14"/>
  <c r="E80" i="14"/>
  <c r="D80" i="14"/>
  <c r="G79" i="14"/>
  <c r="E79" i="14"/>
  <c r="D79" i="14"/>
  <c r="G78" i="14"/>
  <c r="E78" i="14"/>
  <c r="D78" i="14"/>
  <c r="G77" i="14"/>
  <c r="E77" i="14"/>
  <c r="D77" i="14"/>
  <c r="G76" i="14"/>
  <c r="E76" i="14"/>
  <c r="D76" i="14"/>
  <c r="G75" i="14"/>
  <c r="E75" i="14"/>
  <c r="D75" i="14"/>
  <c r="G74" i="14"/>
  <c r="E74" i="14"/>
  <c r="D74" i="14"/>
  <c r="G73" i="14"/>
  <c r="E73" i="14"/>
  <c r="D73" i="14"/>
  <c r="G72" i="14"/>
  <c r="E72" i="14"/>
  <c r="D72" i="14"/>
  <c r="G71" i="14"/>
  <c r="E71" i="14"/>
  <c r="D71" i="14"/>
  <c r="G70" i="14"/>
  <c r="E70" i="14"/>
  <c r="D70" i="14"/>
  <c r="G69" i="14"/>
  <c r="E69" i="14"/>
  <c r="D69" i="14"/>
  <c r="G68" i="14"/>
  <c r="E68" i="14"/>
  <c r="D68" i="14"/>
  <c r="G67" i="14"/>
  <c r="E67" i="14"/>
  <c r="D67" i="14"/>
  <c r="G66" i="14"/>
  <c r="E66" i="14"/>
  <c r="D66" i="14"/>
  <c r="G65" i="14"/>
  <c r="E65" i="14"/>
  <c r="D65" i="14"/>
  <c r="G64" i="14"/>
  <c r="E64" i="14"/>
  <c r="D64" i="14"/>
  <c r="G63" i="14"/>
  <c r="E63" i="14"/>
  <c r="D63" i="14"/>
  <c r="G62" i="14"/>
  <c r="E62" i="14"/>
  <c r="D62" i="14"/>
  <c r="G61" i="14"/>
  <c r="E61" i="14"/>
  <c r="D61" i="14"/>
  <c r="G60" i="14"/>
  <c r="E60" i="14"/>
  <c r="D60" i="14"/>
  <c r="G59" i="14"/>
  <c r="E59" i="14"/>
  <c r="D59" i="14"/>
  <c r="G58" i="14"/>
  <c r="E58" i="14"/>
  <c r="D58" i="14"/>
  <c r="G57" i="14"/>
  <c r="E57" i="14"/>
  <c r="D57" i="14"/>
  <c r="G56" i="14"/>
  <c r="E56" i="14"/>
  <c r="D56" i="14"/>
  <c r="G55" i="14"/>
  <c r="E55" i="14"/>
  <c r="D55" i="14"/>
  <c r="G54" i="14"/>
  <c r="E54" i="14"/>
  <c r="D54" i="14"/>
  <c r="G53" i="14"/>
  <c r="E53" i="14"/>
  <c r="D53" i="14"/>
  <c r="G52" i="14"/>
  <c r="E52" i="14"/>
  <c r="D52" i="14"/>
  <c r="G51" i="14"/>
  <c r="E51" i="14"/>
  <c r="D51" i="14"/>
  <c r="G50" i="14"/>
  <c r="G44" i="14"/>
  <c r="G43" i="14"/>
  <c r="E43" i="14"/>
  <c r="D43" i="14"/>
  <c r="G42" i="14"/>
  <c r="E42" i="14"/>
  <c r="D42" i="14"/>
  <c r="G41" i="14"/>
  <c r="E41" i="14"/>
  <c r="D41" i="14"/>
  <c r="G40" i="14"/>
  <c r="E40" i="14"/>
  <c r="D40" i="14"/>
  <c r="G39" i="14"/>
  <c r="E39" i="14"/>
  <c r="D39" i="14"/>
  <c r="G38" i="14"/>
  <c r="E38" i="14"/>
  <c r="D38" i="14"/>
  <c r="G37" i="14"/>
  <c r="E37" i="14"/>
  <c r="D37" i="14"/>
  <c r="G36" i="14"/>
  <c r="E36" i="14"/>
  <c r="D36" i="14"/>
  <c r="G35" i="14"/>
  <c r="E35" i="14"/>
  <c r="D35" i="14"/>
  <c r="G34" i="14"/>
  <c r="E34" i="14"/>
  <c r="D34" i="14"/>
  <c r="G33" i="14"/>
  <c r="E33" i="14"/>
  <c r="D33" i="14"/>
  <c r="G32" i="14"/>
  <c r="E32" i="14"/>
  <c r="D32" i="14"/>
  <c r="G31" i="14"/>
  <c r="E31" i="14"/>
  <c r="D31" i="14"/>
  <c r="G30" i="14"/>
  <c r="E30" i="14"/>
  <c r="D30" i="14"/>
  <c r="G29" i="14"/>
  <c r="E29" i="14"/>
  <c r="D29" i="14"/>
  <c r="G28" i="14"/>
  <c r="E28" i="14"/>
  <c r="D28" i="14"/>
  <c r="G27" i="14"/>
  <c r="E27" i="14"/>
  <c r="D27" i="14"/>
  <c r="G26" i="14"/>
  <c r="E26" i="14"/>
  <c r="D26" i="14"/>
  <c r="G25" i="14"/>
  <c r="E25" i="14"/>
  <c r="D25" i="14"/>
  <c r="G24" i="14"/>
  <c r="E24" i="14"/>
  <c r="D24" i="14"/>
  <c r="G23" i="14"/>
  <c r="E23" i="14"/>
  <c r="D23" i="14"/>
  <c r="G22" i="14"/>
  <c r="E22" i="14"/>
  <c r="D22" i="14"/>
  <c r="G21" i="14"/>
  <c r="E21" i="14"/>
  <c r="D21" i="14"/>
  <c r="G20" i="14"/>
  <c r="E20" i="14"/>
  <c r="D20" i="14"/>
  <c r="G19" i="14"/>
  <c r="E19" i="14"/>
  <c r="D19" i="14"/>
  <c r="K18" i="14"/>
  <c r="J18" i="14"/>
  <c r="G18" i="14"/>
  <c r="E18" i="14"/>
  <c r="D18" i="14"/>
  <c r="K17" i="14"/>
  <c r="J17" i="14"/>
  <c r="G17" i="14"/>
  <c r="E17" i="14"/>
  <c r="D17" i="14"/>
  <c r="K16" i="14"/>
  <c r="J16" i="14"/>
  <c r="G16" i="14"/>
  <c r="E16" i="14"/>
  <c r="D16" i="14"/>
  <c r="K15" i="14"/>
  <c r="J15" i="14"/>
  <c r="G15" i="14"/>
  <c r="E15" i="14"/>
  <c r="D15" i="14"/>
  <c r="G14" i="14"/>
  <c r="E14" i="14"/>
  <c r="D14" i="14"/>
  <c r="K13" i="14"/>
  <c r="J13" i="14"/>
  <c r="G13" i="14"/>
  <c r="E13" i="14"/>
  <c r="D13" i="14"/>
  <c r="G12" i="14"/>
  <c r="E12" i="14"/>
  <c r="D12" i="14"/>
  <c r="K11" i="14"/>
  <c r="J11" i="14"/>
  <c r="G11" i="14"/>
  <c r="E11" i="14"/>
  <c r="D11" i="14"/>
  <c r="K10" i="14"/>
  <c r="J10" i="14"/>
  <c r="G10" i="14"/>
  <c r="E10" i="14"/>
  <c r="D10" i="14"/>
  <c r="K9" i="14"/>
  <c r="J9" i="14"/>
  <c r="G9" i="14"/>
  <c r="E9" i="14"/>
  <c r="D9" i="14"/>
  <c r="K8" i="14"/>
  <c r="J8" i="14"/>
  <c r="G8" i="14"/>
  <c r="E8" i="14"/>
  <c r="D8" i="14"/>
  <c r="K7" i="14"/>
  <c r="J7" i="14"/>
  <c r="G7" i="14"/>
  <c r="E7" i="14"/>
  <c r="D7" i="14"/>
  <c r="K6" i="14"/>
  <c r="J6" i="14"/>
  <c r="G6" i="14"/>
  <c r="E6" i="14"/>
  <c r="D6" i="14"/>
  <c r="K5" i="14"/>
  <c r="J5" i="14"/>
  <c r="G5" i="14"/>
  <c r="E5" i="14"/>
  <c r="D5" i="14"/>
  <c r="K4" i="14"/>
  <c r="J4" i="14"/>
  <c r="G4" i="14"/>
  <c r="E4" i="14"/>
  <c r="D4" i="14"/>
  <c r="K3" i="14"/>
  <c r="J3" i="14"/>
  <c r="G3" i="14"/>
  <c r="E3" i="14"/>
  <c r="D3" i="14"/>
  <c r="K2" i="14"/>
  <c r="J2" i="14"/>
  <c r="G111" i="13"/>
  <c r="E111" i="13"/>
  <c r="D111" i="13"/>
  <c r="G110" i="13"/>
  <c r="E110" i="13"/>
  <c r="D110" i="13"/>
  <c r="G109" i="13"/>
  <c r="E109" i="13"/>
  <c r="D109" i="13"/>
  <c r="G108" i="13"/>
  <c r="E108" i="13"/>
  <c r="D108" i="13"/>
  <c r="G107" i="13"/>
  <c r="E107" i="13"/>
  <c r="D107" i="13"/>
  <c r="G106" i="13"/>
  <c r="E106" i="13"/>
  <c r="D106" i="13"/>
  <c r="G105" i="13"/>
  <c r="E105" i="13"/>
  <c r="D105" i="13"/>
  <c r="G104" i="13"/>
  <c r="E104" i="13"/>
  <c r="D104" i="13"/>
  <c r="G103" i="13"/>
  <c r="E103" i="13"/>
  <c r="D103" i="13"/>
  <c r="G102" i="13"/>
  <c r="E102" i="13"/>
  <c r="D102" i="13"/>
  <c r="G101" i="13"/>
  <c r="E101" i="13"/>
  <c r="D101" i="13"/>
  <c r="G100" i="13"/>
  <c r="E100" i="13"/>
  <c r="D100" i="13"/>
  <c r="G99" i="13"/>
  <c r="E99" i="13"/>
  <c r="D99" i="13"/>
  <c r="G98" i="13"/>
  <c r="E98" i="13"/>
  <c r="D98" i="13"/>
  <c r="G97" i="13"/>
  <c r="E97" i="13"/>
  <c r="D97" i="13"/>
  <c r="G96" i="13"/>
  <c r="E96" i="13"/>
  <c r="D96" i="13"/>
  <c r="G95" i="13"/>
  <c r="E95" i="13"/>
  <c r="D95" i="13"/>
  <c r="G94" i="13"/>
  <c r="E94" i="13"/>
  <c r="D94" i="13"/>
  <c r="G93" i="13"/>
  <c r="E93" i="13"/>
  <c r="D93" i="13"/>
  <c r="G92" i="13"/>
  <c r="E92" i="13"/>
  <c r="D92" i="13"/>
  <c r="G91" i="13"/>
  <c r="E91" i="13"/>
  <c r="D91" i="13"/>
  <c r="G90" i="13"/>
  <c r="E90" i="13"/>
  <c r="D90" i="13"/>
  <c r="G89" i="13"/>
  <c r="E89" i="13"/>
  <c r="D89" i="13"/>
  <c r="G88" i="13"/>
  <c r="E88" i="13"/>
  <c r="D88" i="13"/>
  <c r="G87" i="13"/>
  <c r="E87" i="13"/>
  <c r="D87" i="13"/>
  <c r="G86" i="13"/>
  <c r="E86" i="13"/>
  <c r="D86" i="13"/>
  <c r="G85" i="13"/>
  <c r="E85" i="13"/>
  <c r="D85" i="13"/>
  <c r="G84" i="13"/>
  <c r="E84" i="13"/>
  <c r="D84" i="13"/>
  <c r="G83" i="13"/>
  <c r="E83" i="13"/>
  <c r="D83" i="13"/>
  <c r="G82" i="13"/>
  <c r="E82" i="13"/>
  <c r="D82" i="13"/>
  <c r="G81" i="13"/>
  <c r="E81" i="13"/>
  <c r="D81" i="13"/>
  <c r="G80" i="13"/>
  <c r="E80" i="13"/>
  <c r="D80" i="13"/>
  <c r="G79" i="13"/>
  <c r="E79" i="13"/>
  <c r="D79" i="13"/>
  <c r="G78" i="13"/>
  <c r="E78" i="13"/>
  <c r="D78" i="13"/>
  <c r="G77" i="13"/>
  <c r="E77" i="13"/>
  <c r="D77" i="13"/>
  <c r="G76" i="13"/>
  <c r="E76" i="13"/>
  <c r="D76" i="13"/>
  <c r="G75" i="13"/>
  <c r="E75" i="13"/>
  <c r="D75" i="13"/>
  <c r="G74" i="13"/>
  <c r="E74" i="13"/>
  <c r="D74" i="13"/>
  <c r="G73" i="13"/>
  <c r="E73" i="13"/>
  <c r="D73" i="13"/>
  <c r="G72" i="13"/>
  <c r="E72" i="13"/>
  <c r="D72" i="13"/>
  <c r="G71" i="13"/>
  <c r="E71" i="13"/>
  <c r="D71" i="13"/>
  <c r="G70" i="13"/>
  <c r="E70" i="13"/>
  <c r="D70" i="13"/>
  <c r="G69" i="13"/>
  <c r="E69" i="13"/>
  <c r="D69" i="13"/>
  <c r="G68" i="13"/>
  <c r="E68" i="13"/>
  <c r="D68" i="13"/>
  <c r="G67" i="13"/>
  <c r="E67" i="13"/>
  <c r="D67" i="13"/>
  <c r="G66" i="13"/>
  <c r="E66" i="13"/>
  <c r="D66" i="13"/>
  <c r="G65" i="13"/>
  <c r="E65" i="13"/>
  <c r="D65" i="13"/>
  <c r="G64" i="13"/>
  <c r="E64" i="13"/>
  <c r="D64" i="13"/>
  <c r="G63" i="13"/>
  <c r="E63" i="13"/>
  <c r="D63" i="13"/>
  <c r="G62" i="13"/>
  <c r="E62" i="13"/>
  <c r="D62" i="13"/>
  <c r="G61" i="13"/>
  <c r="E61" i="13"/>
  <c r="D61" i="13"/>
  <c r="G60" i="13"/>
  <c r="E60" i="13"/>
  <c r="D60" i="13"/>
  <c r="G59" i="13"/>
  <c r="E59" i="13"/>
  <c r="D59" i="13"/>
  <c r="G58" i="13"/>
  <c r="E58" i="13"/>
  <c r="D58" i="13"/>
  <c r="G57" i="13"/>
  <c r="E57" i="13"/>
  <c r="D57" i="13"/>
  <c r="G56" i="13"/>
  <c r="E56" i="13"/>
  <c r="D56" i="13"/>
  <c r="G55" i="13"/>
  <c r="E55" i="13"/>
  <c r="D55" i="13"/>
  <c r="G54" i="13"/>
  <c r="E54" i="13"/>
  <c r="D54" i="13"/>
  <c r="G53" i="13"/>
  <c r="E53" i="13"/>
  <c r="D53" i="13"/>
  <c r="G52" i="13"/>
  <c r="E52" i="13"/>
  <c r="D52" i="13"/>
  <c r="G51" i="13"/>
  <c r="E51" i="13"/>
  <c r="D51" i="13"/>
  <c r="G50" i="13"/>
  <c r="G44" i="13"/>
  <c r="G43" i="13"/>
  <c r="E43" i="13"/>
  <c r="D43" i="13"/>
  <c r="G42" i="13"/>
  <c r="E42" i="13"/>
  <c r="D42" i="13"/>
  <c r="G41" i="13"/>
  <c r="E41" i="13"/>
  <c r="D41" i="13"/>
  <c r="G40" i="13"/>
  <c r="E40" i="13"/>
  <c r="D40" i="13"/>
  <c r="G39" i="13"/>
  <c r="E39" i="13"/>
  <c r="D39" i="13"/>
  <c r="G38" i="13"/>
  <c r="E38" i="13"/>
  <c r="D38" i="13"/>
  <c r="G37" i="13"/>
  <c r="E37" i="13"/>
  <c r="D37" i="13"/>
  <c r="G36" i="13"/>
  <c r="E36" i="13"/>
  <c r="D36" i="13"/>
  <c r="G35" i="13"/>
  <c r="E35" i="13"/>
  <c r="D35" i="13"/>
  <c r="G34" i="13"/>
  <c r="E34" i="13"/>
  <c r="D34" i="13"/>
  <c r="G33" i="13"/>
  <c r="E33" i="13"/>
  <c r="D33" i="13"/>
  <c r="G32" i="13"/>
  <c r="E32" i="13"/>
  <c r="D32" i="13"/>
  <c r="G31" i="13"/>
  <c r="E31" i="13"/>
  <c r="D31" i="13"/>
  <c r="G30" i="13"/>
  <c r="E30" i="13"/>
  <c r="D30" i="13"/>
  <c r="G29" i="13"/>
  <c r="E29" i="13"/>
  <c r="D29" i="13"/>
  <c r="G28" i="13"/>
  <c r="E28" i="13"/>
  <c r="D28" i="13"/>
  <c r="G27" i="13"/>
  <c r="E27" i="13"/>
  <c r="D27" i="13"/>
  <c r="G26" i="13"/>
  <c r="E26" i="13"/>
  <c r="D26" i="13"/>
  <c r="G25" i="13"/>
  <c r="E25" i="13"/>
  <c r="D25" i="13"/>
  <c r="G24" i="13"/>
  <c r="E24" i="13"/>
  <c r="D24" i="13"/>
  <c r="G23" i="13"/>
  <c r="E23" i="13"/>
  <c r="D23" i="13"/>
  <c r="G22" i="13"/>
  <c r="E22" i="13"/>
  <c r="D22" i="13"/>
  <c r="G21" i="13"/>
  <c r="E21" i="13"/>
  <c r="D21" i="13"/>
  <c r="G20" i="13"/>
  <c r="E20" i="13"/>
  <c r="D20" i="13"/>
  <c r="G19" i="13"/>
  <c r="E19" i="13"/>
  <c r="D19" i="13"/>
  <c r="K18" i="13"/>
  <c r="J18" i="13"/>
  <c r="G18" i="13"/>
  <c r="E18" i="13"/>
  <c r="D18" i="13"/>
  <c r="K17" i="13"/>
  <c r="J17" i="13"/>
  <c r="G17" i="13"/>
  <c r="E17" i="13"/>
  <c r="D17" i="13"/>
  <c r="K16" i="13"/>
  <c r="J16" i="13"/>
  <c r="G16" i="13"/>
  <c r="E16" i="13"/>
  <c r="D16" i="13"/>
  <c r="K15" i="13"/>
  <c r="J15" i="13"/>
  <c r="G15" i="13"/>
  <c r="E15" i="13"/>
  <c r="D15" i="13"/>
  <c r="G14" i="13"/>
  <c r="E14" i="13"/>
  <c r="D14" i="13"/>
  <c r="K13" i="13"/>
  <c r="J13" i="13"/>
  <c r="G13" i="13"/>
  <c r="E13" i="13"/>
  <c r="D13" i="13"/>
  <c r="G12" i="13"/>
  <c r="E12" i="13"/>
  <c r="D12" i="13"/>
  <c r="K11" i="13"/>
  <c r="J11" i="13"/>
  <c r="G11" i="13"/>
  <c r="E11" i="13"/>
  <c r="D11" i="13"/>
  <c r="K10" i="13"/>
  <c r="J10" i="13"/>
  <c r="G10" i="13"/>
  <c r="E10" i="13"/>
  <c r="D10" i="13"/>
  <c r="K9" i="13"/>
  <c r="J9" i="13"/>
  <c r="G9" i="13"/>
  <c r="E9" i="13"/>
  <c r="D9" i="13"/>
  <c r="K8" i="13"/>
  <c r="J8" i="13"/>
  <c r="G8" i="13"/>
  <c r="E8" i="13"/>
  <c r="D8" i="13"/>
  <c r="K7" i="13"/>
  <c r="J7" i="13"/>
  <c r="G7" i="13"/>
  <c r="E7" i="13"/>
  <c r="D7" i="13"/>
  <c r="K6" i="13"/>
  <c r="J6" i="13"/>
  <c r="G6" i="13"/>
  <c r="E6" i="13"/>
  <c r="D6" i="13"/>
  <c r="K5" i="13"/>
  <c r="J5" i="13"/>
  <c r="G5" i="13"/>
  <c r="E5" i="13"/>
  <c r="D5" i="13"/>
  <c r="K4" i="13"/>
  <c r="J4" i="13"/>
  <c r="G4" i="13"/>
  <c r="E4" i="13"/>
  <c r="D4" i="13"/>
  <c r="K3" i="13"/>
  <c r="J3" i="13"/>
  <c r="G3" i="13"/>
  <c r="E3" i="13"/>
  <c r="D3" i="13"/>
  <c r="K2" i="13"/>
  <c r="J2" i="13"/>
  <c r="G111" i="12"/>
  <c r="E111" i="12"/>
  <c r="D111" i="12"/>
  <c r="G110" i="12"/>
  <c r="E110" i="12"/>
  <c r="D110" i="12"/>
  <c r="G109" i="12"/>
  <c r="E109" i="12"/>
  <c r="D109" i="12"/>
  <c r="G108" i="12"/>
  <c r="E108" i="12"/>
  <c r="D108" i="12"/>
  <c r="G107" i="12"/>
  <c r="E107" i="12"/>
  <c r="D107" i="12"/>
  <c r="G106" i="12"/>
  <c r="E106" i="12"/>
  <c r="D106" i="12"/>
  <c r="G105" i="12"/>
  <c r="E105" i="12"/>
  <c r="D105" i="12"/>
  <c r="G104" i="12"/>
  <c r="E104" i="12"/>
  <c r="D104" i="12"/>
  <c r="G103" i="12"/>
  <c r="E103" i="12"/>
  <c r="D103" i="12"/>
  <c r="G102" i="12"/>
  <c r="E102" i="12"/>
  <c r="D102" i="12"/>
  <c r="G101" i="12"/>
  <c r="E101" i="12"/>
  <c r="D101" i="12"/>
  <c r="G100" i="12"/>
  <c r="E100" i="12"/>
  <c r="D100" i="12"/>
  <c r="G99" i="12"/>
  <c r="E99" i="12"/>
  <c r="D99" i="12"/>
  <c r="G98" i="12"/>
  <c r="E98" i="12"/>
  <c r="D98" i="12"/>
  <c r="G97" i="12"/>
  <c r="E97" i="12"/>
  <c r="D97" i="12"/>
  <c r="G96" i="12"/>
  <c r="E96" i="12"/>
  <c r="D96" i="12"/>
  <c r="G95" i="12"/>
  <c r="E95" i="12"/>
  <c r="D95" i="12"/>
  <c r="G94" i="12"/>
  <c r="E94" i="12"/>
  <c r="D94" i="12"/>
  <c r="G93" i="12"/>
  <c r="E93" i="12"/>
  <c r="D93" i="12"/>
  <c r="G92" i="12"/>
  <c r="E92" i="12"/>
  <c r="D92" i="12"/>
  <c r="G91" i="12"/>
  <c r="E91" i="12"/>
  <c r="D91" i="12"/>
  <c r="G90" i="12"/>
  <c r="E90" i="12"/>
  <c r="D90" i="12"/>
  <c r="G89" i="12"/>
  <c r="E89" i="12"/>
  <c r="D89" i="12"/>
  <c r="G88" i="12"/>
  <c r="E88" i="12"/>
  <c r="D88" i="12"/>
  <c r="G87" i="12"/>
  <c r="E87" i="12"/>
  <c r="D87" i="12"/>
  <c r="G86" i="12"/>
  <c r="E86" i="12"/>
  <c r="D86" i="12"/>
  <c r="G85" i="12"/>
  <c r="E85" i="12"/>
  <c r="D85" i="12"/>
  <c r="G84" i="12"/>
  <c r="E84" i="12"/>
  <c r="D84" i="12"/>
  <c r="G83" i="12"/>
  <c r="E83" i="12"/>
  <c r="D83" i="12"/>
  <c r="G82" i="12"/>
  <c r="E82" i="12"/>
  <c r="D82" i="12"/>
  <c r="G81" i="12"/>
  <c r="E81" i="12"/>
  <c r="D81" i="12"/>
  <c r="G80" i="12"/>
  <c r="E80" i="12"/>
  <c r="D80" i="12"/>
  <c r="G79" i="12"/>
  <c r="E79" i="12"/>
  <c r="D79" i="12"/>
  <c r="G78" i="12"/>
  <c r="E78" i="12"/>
  <c r="D78" i="12"/>
  <c r="G77" i="12"/>
  <c r="E77" i="12"/>
  <c r="D77" i="12"/>
  <c r="G76" i="12"/>
  <c r="E76" i="12"/>
  <c r="D76" i="12"/>
  <c r="G75" i="12"/>
  <c r="E75" i="12"/>
  <c r="D75" i="12"/>
  <c r="G74" i="12"/>
  <c r="E74" i="12"/>
  <c r="D74" i="12"/>
  <c r="G73" i="12"/>
  <c r="E73" i="12"/>
  <c r="D73" i="12"/>
  <c r="G72" i="12"/>
  <c r="E72" i="12"/>
  <c r="D72" i="12"/>
  <c r="G71" i="12"/>
  <c r="E71" i="12"/>
  <c r="D71" i="12"/>
  <c r="G70" i="12"/>
  <c r="E70" i="12"/>
  <c r="D70" i="12"/>
  <c r="G69" i="12"/>
  <c r="E69" i="12"/>
  <c r="D69" i="12"/>
  <c r="G68" i="12"/>
  <c r="E68" i="12"/>
  <c r="D68" i="12"/>
  <c r="G67" i="12"/>
  <c r="E67" i="12"/>
  <c r="D67" i="12"/>
  <c r="G66" i="12"/>
  <c r="E66" i="12"/>
  <c r="D66" i="12"/>
  <c r="G65" i="12"/>
  <c r="E65" i="12"/>
  <c r="D65" i="12"/>
  <c r="G64" i="12"/>
  <c r="E64" i="12"/>
  <c r="D64" i="12"/>
  <c r="G63" i="12"/>
  <c r="E63" i="12"/>
  <c r="D63" i="12"/>
  <c r="G62" i="12"/>
  <c r="E62" i="12"/>
  <c r="D62" i="12"/>
  <c r="G61" i="12"/>
  <c r="E61" i="12"/>
  <c r="D61" i="12"/>
  <c r="G60" i="12"/>
  <c r="E60" i="12"/>
  <c r="D60" i="12"/>
  <c r="G59" i="12"/>
  <c r="E59" i="12"/>
  <c r="D59" i="12"/>
  <c r="G58" i="12"/>
  <c r="E58" i="12"/>
  <c r="D58" i="12"/>
  <c r="G57" i="12"/>
  <c r="E57" i="12"/>
  <c r="D57" i="12"/>
  <c r="G56" i="12"/>
  <c r="E56" i="12"/>
  <c r="D56" i="12"/>
  <c r="G55" i="12"/>
  <c r="E55" i="12"/>
  <c r="D55" i="12"/>
  <c r="G54" i="12"/>
  <c r="E54" i="12"/>
  <c r="D54" i="12"/>
  <c r="G53" i="12"/>
  <c r="E53" i="12"/>
  <c r="D53" i="12"/>
  <c r="G52" i="12"/>
  <c r="E52" i="12"/>
  <c r="D52" i="12"/>
  <c r="G51" i="12"/>
  <c r="E51" i="12"/>
  <c r="D51" i="12"/>
  <c r="G50" i="12"/>
  <c r="G44" i="12"/>
  <c r="G43" i="12"/>
  <c r="E43" i="12"/>
  <c r="D43" i="12"/>
  <c r="G42" i="12"/>
  <c r="E42" i="12"/>
  <c r="D42" i="12"/>
  <c r="G41" i="12"/>
  <c r="E41" i="12"/>
  <c r="D41" i="12"/>
  <c r="G40" i="12"/>
  <c r="E40" i="12"/>
  <c r="D40" i="12"/>
  <c r="G39" i="12"/>
  <c r="E39" i="12"/>
  <c r="D39" i="12"/>
  <c r="G38" i="12"/>
  <c r="E38" i="12"/>
  <c r="D38" i="12"/>
  <c r="G37" i="12"/>
  <c r="E37" i="12"/>
  <c r="D37" i="12"/>
  <c r="G36" i="12"/>
  <c r="E36" i="12"/>
  <c r="D36" i="12"/>
  <c r="G35" i="12"/>
  <c r="E35" i="12"/>
  <c r="D35" i="12"/>
  <c r="G34" i="12"/>
  <c r="E34" i="12"/>
  <c r="D34" i="12"/>
  <c r="G33" i="12"/>
  <c r="E33" i="12"/>
  <c r="D33" i="12"/>
  <c r="G32" i="12"/>
  <c r="E32" i="12"/>
  <c r="D32" i="12"/>
  <c r="G31" i="12"/>
  <c r="E31" i="12"/>
  <c r="D31" i="12"/>
  <c r="G30" i="12"/>
  <c r="E30" i="12"/>
  <c r="D30" i="12"/>
  <c r="G29" i="12"/>
  <c r="E29" i="12"/>
  <c r="D29" i="12"/>
  <c r="G28" i="12"/>
  <c r="E28" i="12"/>
  <c r="D28" i="12"/>
  <c r="G27" i="12"/>
  <c r="E27" i="12"/>
  <c r="D27" i="12"/>
  <c r="G26" i="12"/>
  <c r="E26" i="12"/>
  <c r="D26" i="12"/>
  <c r="G25" i="12"/>
  <c r="E25" i="12"/>
  <c r="D25" i="12"/>
  <c r="G24" i="12"/>
  <c r="E24" i="12"/>
  <c r="D24" i="12"/>
  <c r="G23" i="12"/>
  <c r="E23" i="12"/>
  <c r="D23" i="12"/>
  <c r="G22" i="12"/>
  <c r="E22" i="12"/>
  <c r="D22" i="12"/>
  <c r="G21" i="12"/>
  <c r="E21" i="12"/>
  <c r="D21" i="12"/>
  <c r="G20" i="12"/>
  <c r="E20" i="12"/>
  <c r="D20" i="12"/>
  <c r="G19" i="12"/>
  <c r="E19" i="12"/>
  <c r="D19" i="12"/>
  <c r="K18" i="12"/>
  <c r="J18" i="12"/>
  <c r="G18" i="12"/>
  <c r="E18" i="12"/>
  <c r="D18" i="12"/>
  <c r="K17" i="12"/>
  <c r="J17" i="12"/>
  <c r="G17" i="12"/>
  <c r="E17" i="12"/>
  <c r="D17" i="12"/>
  <c r="K16" i="12"/>
  <c r="J16" i="12"/>
  <c r="G16" i="12"/>
  <c r="E16" i="12"/>
  <c r="D16" i="12"/>
  <c r="K15" i="12"/>
  <c r="J15" i="12"/>
  <c r="G15" i="12"/>
  <c r="E15" i="12"/>
  <c r="D15" i="12"/>
  <c r="G14" i="12"/>
  <c r="E14" i="12"/>
  <c r="D14" i="12"/>
  <c r="K13" i="12"/>
  <c r="J13" i="12"/>
  <c r="G13" i="12"/>
  <c r="E13" i="12"/>
  <c r="D13" i="12"/>
  <c r="G12" i="12"/>
  <c r="E12" i="12"/>
  <c r="D12" i="12"/>
  <c r="K11" i="12"/>
  <c r="J11" i="12"/>
  <c r="G11" i="12"/>
  <c r="E11" i="12"/>
  <c r="D11" i="12"/>
  <c r="K10" i="12"/>
  <c r="J10" i="12"/>
  <c r="G10" i="12"/>
  <c r="E10" i="12"/>
  <c r="D10" i="12"/>
  <c r="K9" i="12"/>
  <c r="J9" i="12"/>
  <c r="G9" i="12"/>
  <c r="E9" i="12"/>
  <c r="D9" i="12"/>
  <c r="K8" i="12"/>
  <c r="J8" i="12"/>
  <c r="G8" i="12"/>
  <c r="E8" i="12"/>
  <c r="D8" i="12"/>
  <c r="K7" i="12"/>
  <c r="J7" i="12"/>
  <c r="G7" i="12"/>
  <c r="E7" i="12"/>
  <c r="D7" i="12"/>
  <c r="K6" i="12"/>
  <c r="J6" i="12"/>
  <c r="G6" i="12"/>
  <c r="E6" i="12"/>
  <c r="D6" i="12"/>
  <c r="K5" i="12"/>
  <c r="J5" i="12"/>
  <c r="G5" i="12"/>
  <c r="E5" i="12"/>
  <c r="D5" i="12"/>
  <c r="K4" i="12"/>
  <c r="J4" i="12"/>
  <c r="G4" i="12"/>
  <c r="E4" i="12"/>
  <c r="D4" i="12"/>
  <c r="K3" i="12"/>
  <c r="J3" i="12"/>
  <c r="G3" i="12"/>
  <c r="E3" i="12"/>
  <c r="D3" i="12"/>
  <c r="K2" i="12"/>
  <c r="J2" i="12"/>
  <c r="G111" i="10"/>
  <c r="G110" i="10"/>
  <c r="G109" i="10"/>
  <c r="G108" i="10"/>
  <c r="G107" i="10"/>
  <c r="G106" i="10"/>
  <c r="G105" i="10"/>
  <c r="G104" i="10"/>
  <c r="E104" i="10"/>
  <c r="D104" i="10"/>
  <c r="G103" i="10"/>
  <c r="E103" i="10"/>
  <c r="D103" i="10"/>
  <c r="G102" i="10"/>
  <c r="E102" i="10"/>
  <c r="D102" i="10"/>
  <c r="G101" i="10"/>
  <c r="E101" i="10"/>
  <c r="D101" i="10"/>
  <c r="G100" i="10"/>
  <c r="E100" i="10"/>
  <c r="D100" i="10"/>
  <c r="G99" i="10"/>
  <c r="E99" i="10"/>
  <c r="D99" i="10"/>
  <c r="G98" i="10"/>
  <c r="E98" i="10"/>
  <c r="D98" i="10"/>
  <c r="G97" i="10"/>
  <c r="E97" i="10"/>
  <c r="D97" i="10"/>
  <c r="G96" i="10"/>
  <c r="E96" i="10"/>
  <c r="D96" i="10"/>
  <c r="G95" i="10"/>
  <c r="E95" i="10"/>
  <c r="D95" i="10"/>
  <c r="G94" i="10"/>
  <c r="E94" i="10"/>
  <c r="D94" i="10"/>
  <c r="G93" i="10"/>
  <c r="E93" i="10"/>
  <c r="D93" i="10"/>
  <c r="G92" i="10"/>
  <c r="E92" i="10"/>
  <c r="D92" i="10"/>
  <c r="G91" i="10"/>
  <c r="E91" i="10"/>
  <c r="D91" i="10"/>
  <c r="G90" i="10"/>
  <c r="E90" i="10"/>
  <c r="D90" i="10"/>
  <c r="G89" i="10"/>
  <c r="E89" i="10"/>
  <c r="D89" i="10"/>
  <c r="G88" i="10"/>
  <c r="E88" i="10"/>
  <c r="D88" i="10"/>
  <c r="G87" i="10"/>
  <c r="E87" i="10"/>
  <c r="D87" i="10"/>
  <c r="G86" i="10"/>
  <c r="E86" i="10"/>
  <c r="D86" i="10"/>
  <c r="G85" i="10"/>
  <c r="E85" i="10"/>
  <c r="D85" i="10"/>
  <c r="G84" i="10"/>
  <c r="E84" i="10"/>
  <c r="D84" i="10"/>
  <c r="G83" i="10"/>
  <c r="E83" i="10"/>
  <c r="D83" i="10"/>
  <c r="G82" i="10"/>
  <c r="E82" i="10"/>
  <c r="D82" i="10"/>
  <c r="G81" i="10"/>
  <c r="E81" i="10"/>
  <c r="D81" i="10"/>
  <c r="G80" i="10"/>
  <c r="E80" i="10"/>
  <c r="D80" i="10"/>
  <c r="G79" i="10"/>
  <c r="E79" i="10"/>
  <c r="D79" i="10"/>
  <c r="G78" i="10"/>
  <c r="E78" i="10"/>
  <c r="D78" i="10"/>
  <c r="G77" i="10"/>
  <c r="E77" i="10"/>
  <c r="D77" i="10"/>
  <c r="G76" i="10"/>
  <c r="E76" i="10"/>
  <c r="D76" i="10"/>
  <c r="G75" i="10"/>
  <c r="E75" i="10"/>
  <c r="D75" i="10"/>
  <c r="G74" i="10"/>
  <c r="E74" i="10"/>
  <c r="D74" i="10"/>
  <c r="G73" i="10"/>
  <c r="E73" i="10"/>
  <c r="D73" i="10"/>
  <c r="G72" i="10"/>
  <c r="E72" i="10"/>
  <c r="D72" i="10"/>
  <c r="G71" i="10"/>
  <c r="E71" i="10"/>
  <c r="D71" i="10"/>
  <c r="G70" i="10"/>
  <c r="E70" i="10"/>
  <c r="D70" i="10"/>
  <c r="G69" i="10"/>
  <c r="E69" i="10"/>
  <c r="D69" i="10"/>
  <c r="G68" i="10"/>
  <c r="E68" i="10"/>
  <c r="D68" i="10"/>
  <c r="G67" i="10"/>
  <c r="E67" i="10"/>
  <c r="D67" i="10"/>
  <c r="G66" i="10"/>
  <c r="E66" i="10"/>
  <c r="D66" i="10"/>
  <c r="G65" i="10"/>
  <c r="E65" i="10"/>
  <c r="D65" i="10"/>
  <c r="G64" i="10"/>
  <c r="E64" i="10"/>
  <c r="D64" i="10"/>
  <c r="G63" i="10"/>
  <c r="E63" i="10"/>
  <c r="D63" i="10"/>
  <c r="G62" i="10"/>
  <c r="E62" i="10"/>
  <c r="D62" i="10"/>
  <c r="G61" i="10"/>
  <c r="E61" i="10"/>
  <c r="D61" i="10"/>
  <c r="G60" i="10"/>
  <c r="E60" i="10"/>
  <c r="D60" i="10"/>
  <c r="G59" i="10"/>
  <c r="E59" i="10"/>
  <c r="D59" i="10"/>
  <c r="G58" i="10"/>
  <c r="E58" i="10"/>
  <c r="D58" i="10"/>
  <c r="G57" i="10"/>
  <c r="E57" i="10"/>
  <c r="D57" i="10"/>
  <c r="G56" i="10"/>
  <c r="E56" i="10"/>
  <c r="D56" i="10"/>
  <c r="G55" i="10"/>
  <c r="E55" i="10"/>
  <c r="D55" i="10"/>
  <c r="G54" i="10"/>
  <c r="E54" i="10"/>
  <c r="D54" i="10"/>
  <c r="G53" i="10"/>
  <c r="E53" i="10"/>
  <c r="D53" i="10"/>
  <c r="G52" i="10"/>
  <c r="E52" i="10"/>
  <c r="D52" i="10"/>
  <c r="G51" i="10"/>
  <c r="E51" i="10"/>
  <c r="D51" i="10"/>
  <c r="G50" i="10"/>
  <c r="G44" i="10"/>
  <c r="G43" i="10"/>
  <c r="G42" i="10"/>
  <c r="G41" i="10"/>
  <c r="G40" i="10"/>
  <c r="E40" i="10"/>
  <c r="D40" i="10"/>
  <c r="G39" i="10"/>
  <c r="E39" i="10"/>
  <c r="D39" i="10"/>
  <c r="G38" i="10"/>
  <c r="E38" i="10"/>
  <c r="D38" i="10"/>
  <c r="G37" i="10"/>
  <c r="E37" i="10"/>
  <c r="D37" i="10"/>
  <c r="G36" i="10"/>
  <c r="E36" i="10"/>
  <c r="D36" i="10"/>
  <c r="G35" i="10"/>
  <c r="E35" i="10"/>
  <c r="D35" i="10"/>
  <c r="G34" i="10"/>
  <c r="E34" i="10"/>
  <c r="D34" i="10"/>
  <c r="G33" i="10"/>
  <c r="E33" i="10"/>
  <c r="D33" i="10"/>
  <c r="G32" i="10"/>
  <c r="E32" i="10"/>
  <c r="D32" i="10"/>
  <c r="G31" i="10"/>
  <c r="E31" i="10"/>
  <c r="D31" i="10"/>
  <c r="G30" i="10"/>
  <c r="E30" i="10"/>
  <c r="D30" i="10"/>
  <c r="G29" i="10"/>
  <c r="E29" i="10"/>
  <c r="D29" i="10"/>
  <c r="G28" i="10"/>
  <c r="E28" i="10"/>
  <c r="D28" i="10"/>
  <c r="G27" i="10"/>
  <c r="E27" i="10"/>
  <c r="D27" i="10"/>
  <c r="G26" i="10"/>
  <c r="E26" i="10"/>
  <c r="D26" i="10"/>
  <c r="G25" i="10"/>
  <c r="E25" i="10"/>
  <c r="D25" i="10"/>
  <c r="G24" i="10"/>
  <c r="E24" i="10"/>
  <c r="D24" i="10"/>
  <c r="G23" i="10"/>
  <c r="E23" i="10"/>
  <c r="D23" i="10"/>
  <c r="G22" i="10"/>
  <c r="E22" i="10"/>
  <c r="D22" i="10"/>
  <c r="G21" i="10"/>
  <c r="E21" i="10"/>
  <c r="D21" i="10"/>
  <c r="G20" i="10"/>
  <c r="E20" i="10"/>
  <c r="D20" i="10"/>
  <c r="G19" i="10"/>
  <c r="E19" i="10"/>
  <c r="D19" i="10"/>
  <c r="K18" i="10"/>
  <c r="J18" i="10"/>
  <c r="G18" i="10"/>
  <c r="E18" i="10"/>
  <c r="D18" i="10"/>
  <c r="K17" i="10"/>
  <c r="J17" i="10"/>
  <c r="G17" i="10"/>
  <c r="E17" i="10"/>
  <c r="D17" i="10"/>
  <c r="K16" i="10"/>
  <c r="J16" i="10"/>
  <c r="G16" i="10"/>
  <c r="E16" i="10"/>
  <c r="D16" i="10"/>
  <c r="K15" i="10"/>
  <c r="J15" i="10"/>
  <c r="G15" i="10"/>
  <c r="E15" i="10"/>
  <c r="D15" i="10"/>
  <c r="G14" i="10"/>
  <c r="E14" i="10"/>
  <c r="D14" i="10"/>
  <c r="K13" i="10"/>
  <c r="J13" i="10"/>
  <c r="G13" i="10"/>
  <c r="E13" i="10"/>
  <c r="D13" i="10"/>
  <c r="G12" i="10"/>
  <c r="E12" i="10"/>
  <c r="D12" i="10"/>
  <c r="K11" i="10"/>
  <c r="J11" i="10"/>
  <c r="G11" i="10"/>
  <c r="E11" i="10"/>
  <c r="D11" i="10"/>
  <c r="K10" i="10"/>
  <c r="J10" i="10"/>
  <c r="G10" i="10"/>
  <c r="E10" i="10"/>
  <c r="D10" i="10"/>
  <c r="K9" i="10"/>
  <c r="J9" i="10"/>
  <c r="G9" i="10"/>
  <c r="E9" i="10"/>
  <c r="D9" i="10"/>
  <c r="K8" i="10"/>
  <c r="J8" i="10"/>
  <c r="G8" i="10"/>
  <c r="E8" i="10"/>
  <c r="D8" i="10"/>
  <c r="K7" i="10"/>
  <c r="J7" i="10"/>
  <c r="G7" i="10"/>
  <c r="E7" i="10"/>
  <c r="D7" i="10"/>
  <c r="K6" i="10"/>
  <c r="J6" i="10"/>
  <c r="G6" i="10"/>
  <c r="E6" i="10"/>
  <c r="D6" i="10"/>
  <c r="K5" i="10"/>
  <c r="J5" i="10"/>
  <c r="G5" i="10"/>
  <c r="E5" i="10"/>
  <c r="D5" i="10"/>
  <c r="K4" i="10"/>
  <c r="J4" i="10"/>
  <c r="G4" i="10"/>
  <c r="E4" i="10"/>
  <c r="D4" i="10"/>
  <c r="K3" i="10"/>
  <c r="J3" i="10"/>
  <c r="G3" i="10"/>
  <c r="E3" i="10"/>
  <c r="D3" i="10"/>
  <c r="K2" i="10"/>
  <c r="J2" i="10"/>
  <c r="G111" i="2"/>
  <c r="E111" i="2"/>
  <c r="D111" i="2"/>
  <c r="G110" i="2"/>
  <c r="E110" i="2"/>
  <c r="D110" i="2"/>
  <c r="G109" i="2"/>
  <c r="E109" i="2"/>
  <c r="D109" i="2"/>
  <c r="G108" i="2"/>
  <c r="E108" i="2"/>
  <c r="D108" i="2"/>
  <c r="G107" i="2"/>
  <c r="E107" i="2"/>
  <c r="D107" i="2"/>
  <c r="G106" i="2"/>
  <c r="E106" i="2"/>
  <c r="D106" i="2"/>
  <c r="G105" i="2"/>
  <c r="E105" i="2"/>
  <c r="D105" i="2"/>
  <c r="G104" i="2"/>
  <c r="E104" i="2"/>
  <c r="D104" i="2"/>
  <c r="G103" i="2"/>
  <c r="E103" i="2"/>
  <c r="D103" i="2"/>
  <c r="G102" i="2"/>
  <c r="E102" i="2"/>
  <c r="D102" i="2"/>
  <c r="G101" i="2"/>
  <c r="E101" i="2"/>
  <c r="D101" i="2"/>
  <c r="G100" i="2"/>
  <c r="E100" i="2"/>
  <c r="D100" i="2"/>
  <c r="G99" i="2"/>
  <c r="E99" i="2"/>
  <c r="D99" i="2"/>
  <c r="G98" i="2"/>
  <c r="E98" i="2"/>
  <c r="D98" i="2"/>
  <c r="G97" i="2"/>
  <c r="E97" i="2"/>
  <c r="D97" i="2"/>
  <c r="G96" i="2"/>
  <c r="E96" i="2"/>
  <c r="D96" i="2"/>
  <c r="G95" i="2"/>
  <c r="E95" i="2"/>
  <c r="D95" i="2"/>
  <c r="G94" i="2"/>
  <c r="E94" i="2"/>
  <c r="D94" i="2"/>
  <c r="G93" i="2"/>
  <c r="E93" i="2"/>
  <c r="D93" i="2"/>
  <c r="G92" i="2"/>
  <c r="E92" i="2"/>
  <c r="D92" i="2"/>
  <c r="G91" i="2"/>
  <c r="E91" i="2"/>
  <c r="D91" i="2"/>
  <c r="G90" i="2"/>
  <c r="E90" i="2"/>
  <c r="D90" i="2"/>
  <c r="G89" i="2"/>
  <c r="E89" i="2"/>
  <c r="D89" i="2"/>
  <c r="G88" i="2"/>
  <c r="E88" i="2"/>
  <c r="D88" i="2"/>
  <c r="G87" i="2"/>
  <c r="E87" i="2"/>
  <c r="D87" i="2"/>
  <c r="G86" i="2"/>
  <c r="E86" i="2"/>
  <c r="D86" i="2"/>
  <c r="G85" i="2"/>
  <c r="E85" i="2"/>
  <c r="D85" i="2"/>
  <c r="G84" i="2"/>
  <c r="E84" i="2"/>
  <c r="D84" i="2"/>
  <c r="G83" i="2"/>
  <c r="E83" i="2"/>
  <c r="D83" i="2"/>
  <c r="G82" i="2"/>
  <c r="E82" i="2"/>
  <c r="D82" i="2"/>
  <c r="G81" i="2"/>
  <c r="E81" i="2"/>
  <c r="D81" i="2"/>
  <c r="G80" i="2"/>
  <c r="E80" i="2"/>
  <c r="D80" i="2"/>
  <c r="G79" i="2"/>
  <c r="E79" i="2"/>
  <c r="D79" i="2"/>
  <c r="G78" i="2"/>
  <c r="E78" i="2"/>
  <c r="D78" i="2"/>
  <c r="G77" i="2"/>
  <c r="E77" i="2"/>
  <c r="D77" i="2"/>
  <c r="G76" i="2"/>
  <c r="E76" i="2"/>
  <c r="D76" i="2"/>
  <c r="G75" i="2"/>
  <c r="E75" i="2"/>
  <c r="D75" i="2"/>
  <c r="G74" i="2"/>
  <c r="E74" i="2"/>
  <c r="D74" i="2"/>
  <c r="G73" i="2"/>
  <c r="E73" i="2"/>
  <c r="D73" i="2"/>
  <c r="G72" i="2"/>
  <c r="E72" i="2"/>
  <c r="D72" i="2"/>
  <c r="G71" i="2"/>
  <c r="E71" i="2"/>
  <c r="D71" i="2"/>
  <c r="G70" i="2"/>
  <c r="E70" i="2"/>
  <c r="D70" i="2"/>
  <c r="G69" i="2"/>
  <c r="E69" i="2"/>
  <c r="D69" i="2"/>
  <c r="G68" i="2"/>
  <c r="E68" i="2"/>
  <c r="D68" i="2"/>
  <c r="G67" i="2"/>
  <c r="E67" i="2"/>
  <c r="D67" i="2"/>
  <c r="G66" i="2"/>
  <c r="E66" i="2"/>
  <c r="D66" i="2"/>
  <c r="G65" i="2"/>
  <c r="E65" i="2"/>
  <c r="D65" i="2"/>
  <c r="G64" i="2"/>
  <c r="E64" i="2"/>
  <c r="D64" i="2"/>
  <c r="G63" i="2"/>
  <c r="E63" i="2"/>
  <c r="D63" i="2"/>
  <c r="G62" i="2"/>
  <c r="E62" i="2"/>
  <c r="D62" i="2"/>
  <c r="G61" i="2"/>
  <c r="E61" i="2"/>
  <c r="D61" i="2"/>
  <c r="G60" i="2"/>
  <c r="E60" i="2"/>
  <c r="D60" i="2"/>
  <c r="G59" i="2"/>
  <c r="E59" i="2"/>
  <c r="D59" i="2"/>
  <c r="G58" i="2"/>
  <c r="E58" i="2"/>
  <c r="D58" i="2"/>
  <c r="G57" i="2"/>
  <c r="E57" i="2"/>
  <c r="D57" i="2"/>
  <c r="G56" i="2"/>
  <c r="E56" i="2"/>
  <c r="D56" i="2"/>
  <c r="G55" i="2"/>
  <c r="E55" i="2"/>
  <c r="D55" i="2"/>
  <c r="G54" i="2"/>
  <c r="E54" i="2"/>
  <c r="D54" i="2"/>
  <c r="G53" i="2"/>
  <c r="E53" i="2"/>
  <c r="D53" i="2"/>
  <c r="G52" i="2"/>
  <c r="E52" i="2"/>
  <c r="D52" i="2"/>
  <c r="G51" i="2"/>
  <c r="E51" i="2"/>
  <c r="D51" i="2"/>
  <c r="G50" i="2"/>
  <c r="G44" i="2"/>
  <c r="E44" i="2"/>
  <c r="D44" i="2"/>
  <c r="G43" i="2"/>
  <c r="E43" i="2"/>
  <c r="D43" i="2"/>
  <c r="G42" i="2"/>
  <c r="E42" i="2"/>
  <c r="D42" i="2"/>
  <c r="G41" i="2"/>
  <c r="E41" i="2"/>
  <c r="D41" i="2"/>
  <c r="G40" i="2"/>
  <c r="E40" i="2"/>
  <c r="D40" i="2"/>
  <c r="G39" i="2"/>
  <c r="E39" i="2"/>
  <c r="D39" i="2"/>
  <c r="G38" i="2"/>
  <c r="E38" i="2"/>
  <c r="D38" i="2"/>
  <c r="G37" i="2"/>
  <c r="E37" i="2"/>
  <c r="D37" i="2"/>
  <c r="G36" i="2"/>
  <c r="E36" i="2"/>
  <c r="D36" i="2"/>
  <c r="G35" i="2"/>
  <c r="E35" i="2"/>
  <c r="D35" i="2"/>
  <c r="G34" i="2"/>
  <c r="E34" i="2"/>
  <c r="D34" i="2"/>
  <c r="G33" i="2"/>
  <c r="E33" i="2"/>
  <c r="D33" i="2"/>
  <c r="G32" i="2"/>
  <c r="E32" i="2"/>
  <c r="D32" i="2"/>
  <c r="G31" i="2"/>
  <c r="E31" i="2"/>
  <c r="D31" i="2"/>
  <c r="G30" i="2"/>
  <c r="E30" i="2"/>
  <c r="D30" i="2"/>
  <c r="G29" i="2"/>
  <c r="E29" i="2"/>
  <c r="D29" i="2"/>
  <c r="G28" i="2"/>
  <c r="E28" i="2"/>
  <c r="D28" i="2"/>
  <c r="G27" i="2"/>
  <c r="E27" i="2"/>
  <c r="D27" i="2"/>
  <c r="G26" i="2"/>
  <c r="E26" i="2"/>
  <c r="D26" i="2"/>
  <c r="G25" i="2"/>
  <c r="E25" i="2"/>
  <c r="D25" i="2"/>
  <c r="G24" i="2"/>
  <c r="E24" i="2"/>
  <c r="D24" i="2"/>
  <c r="G23" i="2"/>
  <c r="E23" i="2"/>
  <c r="D23" i="2"/>
  <c r="G22" i="2"/>
  <c r="E22" i="2"/>
  <c r="D22" i="2"/>
  <c r="G21" i="2"/>
  <c r="E21" i="2"/>
  <c r="D21" i="2"/>
  <c r="G20" i="2"/>
  <c r="E20" i="2"/>
  <c r="D20" i="2"/>
  <c r="G19" i="2"/>
  <c r="E19" i="2"/>
  <c r="D19" i="2"/>
  <c r="K18" i="2"/>
  <c r="J18" i="2"/>
  <c r="G18" i="2"/>
  <c r="E18" i="2"/>
  <c r="D18" i="2"/>
  <c r="K17" i="2"/>
  <c r="J17" i="2"/>
  <c r="G17" i="2"/>
  <c r="E17" i="2"/>
  <c r="D17" i="2"/>
  <c r="K16" i="2"/>
  <c r="J16" i="2"/>
  <c r="G16" i="2"/>
  <c r="E16" i="2"/>
  <c r="D16" i="2"/>
  <c r="K15" i="2"/>
  <c r="J15" i="2"/>
  <c r="G15" i="2"/>
  <c r="E15" i="2"/>
  <c r="D15" i="2"/>
  <c r="G14" i="2"/>
  <c r="E14" i="2"/>
  <c r="D14" i="2"/>
  <c r="K13" i="2"/>
  <c r="J13" i="2"/>
  <c r="G13" i="2"/>
  <c r="E13" i="2"/>
  <c r="D13" i="2"/>
  <c r="G12" i="2"/>
  <c r="E12" i="2"/>
  <c r="D12" i="2"/>
  <c r="K11" i="2"/>
  <c r="J11" i="2"/>
  <c r="G11" i="2"/>
  <c r="E11" i="2"/>
  <c r="D11" i="2"/>
  <c r="K10" i="2"/>
  <c r="J10" i="2"/>
  <c r="G10" i="2"/>
  <c r="E10" i="2"/>
  <c r="D10" i="2"/>
  <c r="K9" i="2"/>
  <c r="J9" i="2"/>
  <c r="G9" i="2"/>
  <c r="E9" i="2"/>
  <c r="D9" i="2"/>
  <c r="K8" i="2"/>
  <c r="J8" i="2"/>
  <c r="G8" i="2"/>
  <c r="E8" i="2"/>
  <c r="D8" i="2"/>
  <c r="K7" i="2"/>
  <c r="J7" i="2"/>
  <c r="G7" i="2"/>
  <c r="E7" i="2"/>
  <c r="D7" i="2"/>
  <c r="K6" i="2"/>
  <c r="J6" i="2"/>
  <c r="G6" i="2"/>
  <c r="E6" i="2"/>
  <c r="D6" i="2"/>
  <c r="K5" i="2"/>
  <c r="J5" i="2"/>
  <c r="G5" i="2"/>
  <c r="E5" i="2"/>
  <c r="D5" i="2"/>
  <c r="K4" i="2"/>
  <c r="J4" i="2"/>
  <c r="G4" i="2"/>
  <c r="E4" i="2"/>
  <c r="D4" i="2"/>
  <c r="K3" i="2"/>
  <c r="J3" i="2"/>
  <c r="G3" i="2"/>
  <c r="E3" i="2"/>
  <c r="D3" i="2"/>
  <c r="K2" i="2"/>
  <c r="J2" i="2"/>
  <c r="E8" i="26"/>
  <c r="I5" i="26"/>
  <c r="D34" i="26"/>
  <c r="Q26" i="26"/>
  <c r="H22" i="26"/>
  <c r="H25" i="26"/>
  <c r="Q10" i="26"/>
  <c r="E29" i="26"/>
  <c r="S31" i="26"/>
  <c r="S22" i="26"/>
  <c r="E14" i="26"/>
  <c r="K21" i="26"/>
  <c r="K12" i="26"/>
  <c r="Q13" i="26"/>
  <c r="M16" i="26"/>
  <c r="F5" i="26"/>
  <c r="T9" i="26"/>
  <c r="C34" i="26"/>
  <c r="C21" i="26"/>
  <c r="P37" i="26"/>
  <c r="M33" i="26"/>
  <c r="G28" i="26"/>
  <c r="F24" i="26"/>
  <c r="G26" i="26"/>
  <c r="M29" i="26"/>
  <c r="P9" i="26"/>
  <c r="K24" i="26"/>
  <c r="D33" i="26"/>
  <c r="J27" i="26"/>
  <c r="I23" i="26"/>
  <c r="N22" i="26"/>
  <c r="D20" i="26"/>
  <c r="Q22" i="26"/>
  <c r="Q7" i="26"/>
  <c r="G23" i="26"/>
  <c r="T19" i="26"/>
  <c r="P14" i="26"/>
  <c r="J33" i="26"/>
  <c r="S30" i="26"/>
  <c r="D28" i="26"/>
  <c r="I25" i="26"/>
  <c r="D19" i="26"/>
  <c r="K18" i="26"/>
  <c r="Q4" i="26"/>
  <c r="P26" i="26"/>
  <c r="C28" i="26"/>
  <c r="H23" i="26"/>
  <c r="F20" i="26"/>
  <c r="K17" i="26"/>
  <c r="Q9" i="26"/>
  <c r="F35" i="26"/>
  <c r="G9" i="26"/>
  <c r="P24" i="26"/>
  <c r="N14" i="26"/>
  <c r="F23" i="26"/>
  <c r="C24" i="26"/>
  <c r="N12" i="26"/>
  <c r="E12" i="26"/>
  <c r="K19" i="26"/>
  <c r="N11" i="26"/>
  <c r="C30" i="26"/>
  <c r="H29" i="26"/>
  <c r="J36" i="26"/>
  <c r="C37" i="26"/>
  <c r="I11" i="26"/>
  <c r="N35" i="26"/>
  <c r="J15" i="26"/>
  <c r="Q32" i="26"/>
  <c r="D8" i="26"/>
  <c r="C8" i="26"/>
  <c r="I7" i="26"/>
  <c r="S23" i="26"/>
  <c r="G30" i="26"/>
  <c r="D27" i="26"/>
  <c r="F31" i="26"/>
  <c r="F13" i="26"/>
  <c r="N6" i="26"/>
  <c r="D4" i="26"/>
  <c r="P25" i="26"/>
  <c r="M24" i="26"/>
  <c r="M12" i="26"/>
  <c r="D16" i="26"/>
  <c r="N8" i="26"/>
  <c r="I18" i="26"/>
  <c r="M26" i="26"/>
  <c r="N18" i="26"/>
  <c r="H11" i="26"/>
  <c r="J18" i="26"/>
  <c r="G27" i="26"/>
  <c r="P19" i="26"/>
  <c r="S12" i="26"/>
  <c r="F10" i="26"/>
  <c r="M36" i="26"/>
  <c r="E23" i="26"/>
  <c r="D35" i="26"/>
  <c r="K35" i="26"/>
  <c r="M30" i="26"/>
  <c r="K26" i="26"/>
  <c r="Q33" i="26"/>
  <c r="C35" i="26"/>
  <c r="H20" i="26"/>
  <c r="F6" i="26"/>
  <c r="Q35" i="26"/>
  <c r="E30" i="26"/>
  <c r="N25" i="26"/>
  <c r="D21" i="26"/>
  <c r="I21" i="26"/>
  <c r="M7" i="26"/>
  <c r="I15" i="26"/>
  <c r="G11" i="26"/>
  <c r="F18" i="26"/>
  <c r="G17" i="26"/>
  <c r="H9" i="26"/>
  <c r="E32" i="26"/>
  <c r="J29" i="26"/>
  <c r="N26" i="26"/>
  <c r="Q28" i="26"/>
  <c r="H37" i="26"/>
  <c r="C15" i="26"/>
  <c r="C25" i="26"/>
  <c r="D24" i="26"/>
  <c r="D26" i="26"/>
  <c r="N21" i="26"/>
  <c r="T18" i="26"/>
  <c r="P11" i="26"/>
  <c r="H27" i="26"/>
  <c r="T5" i="26"/>
  <c r="P22" i="26"/>
  <c r="G33" i="26"/>
  <c r="H6" i="26"/>
  <c r="K11" i="26"/>
  <c r="C17" i="26"/>
  <c r="S28" i="26"/>
  <c r="J23" i="26"/>
  <c r="D15" i="26"/>
  <c r="K36" i="26"/>
  <c r="M22" i="26"/>
  <c r="K9" i="26"/>
  <c r="T31" i="26"/>
  <c r="N37" i="26"/>
  <c r="F27" i="26"/>
  <c r="T24" i="26"/>
  <c r="E5" i="26"/>
  <c r="C11" i="26"/>
  <c r="C22" i="26"/>
  <c r="T29" i="26"/>
  <c r="F29" i="26"/>
  <c r="P4" i="26"/>
  <c r="F25" i="26"/>
  <c r="N33" i="26"/>
  <c r="K30" i="26"/>
  <c r="E35" i="26"/>
  <c r="D32" i="26"/>
  <c r="E26" i="26"/>
  <c r="M20" i="26"/>
  <c r="F16" i="26"/>
  <c r="N4" i="26"/>
  <c r="T33" i="26"/>
  <c r="M14" i="26"/>
  <c r="S14" i="26"/>
  <c r="G31" i="26"/>
  <c r="P32" i="26"/>
  <c r="N24" i="26"/>
  <c r="K27" i="26"/>
  <c r="E18" i="26"/>
  <c r="T4" i="26"/>
  <c r="J35" i="26"/>
  <c r="I30" i="26"/>
  <c r="P34" i="26"/>
  <c r="T7" i="26"/>
  <c r="C23" i="26"/>
  <c r="I22" i="26"/>
  <c r="F4" i="26"/>
  <c r="I4" i="26"/>
  <c r="D6" i="26"/>
  <c r="H5" i="26"/>
  <c r="M25" i="26"/>
  <c r="Q12" i="26"/>
  <c r="S17" i="26"/>
  <c r="E36" i="26"/>
  <c r="F14" i="26"/>
  <c r="C20" i="26"/>
  <c r="I6" i="26"/>
  <c r="E4" i="26"/>
  <c r="M27" i="26"/>
  <c r="N36" i="26"/>
  <c r="I32" i="26"/>
  <c r="S16" i="26"/>
  <c r="Q36" i="26"/>
  <c r="G25" i="26"/>
  <c r="J21" i="26"/>
  <c r="H14" i="26"/>
  <c r="G14" i="26"/>
  <c r="T12" i="26"/>
  <c r="E9" i="26"/>
  <c r="K6" i="26"/>
  <c r="M18" i="26"/>
  <c r="D37" i="26"/>
  <c r="P17" i="26"/>
  <c r="M5" i="26"/>
  <c r="G36" i="26"/>
  <c r="G5" i="26"/>
  <c r="T14" i="26"/>
  <c r="S32" i="26"/>
  <c r="D30" i="26"/>
  <c r="I26" i="26"/>
  <c r="S21" i="26"/>
  <c r="N20" i="26"/>
  <c r="M11" i="26"/>
  <c r="I35" i="26"/>
  <c r="K28" i="26"/>
  <c r="F30" i="26"/>
  <c r="C26" i="26"/>
  <c r="F21" i="26"/>
  <c r="N17" i="26"/>
  <c r="F37" i="26"/>
  <c r="S5" i="26"/>
  <c r="T28" i="26"/>
  <c r="S26" i="26"/>
  <c r="S18" i="26"/>
  <c r="H35" i="26"/>
  <c r="P7" i="26"/>
  <c r="F36" i="26"/>
  <c r="N5" i="26"/>
  <c r="I33" i="26"/>
  <c r="N23" i="26"/>
  <c r="H26" i="26"/>
  <c r="M32" i="26"/>
  <c r="C29" i="26"/>
  <c r="I19" i="26"/>
  <c r="G22" i="26"/>
  <c r="J4" i="26"/>
  <c r="P21" i="26"/>
  <c r="G6" i="26"/>
  <c r="E17" i="26"/>
  <c r="H18" i="26"/>
  <c r="M35" i="26"/>
  <c r="Q25" i="26"/>
  <c r="H21" i="26"/>
  <c r="Q15" i="26"/>
  <c r="G18" i="26"/>
  <c r="E11" i="26"/>
  <c r="J8" i="26"/>
  <c r="T32" i="26"/>
  <c r="E22" i="26"/>
  <c r="H36" i="26"/>
  <c r="H12" i="26"/>
  <c r="J37" i="26"/>
  <c r="P16" i="26"/>
  <c r="H33" i="26"/>
  <c r="P15" i="26"/>
  <c r="P6" i="26"/>
  <c r="T17" i="26"/>
  <c r="C4" i="26"/>
  <c r="S34" i="26"/>
  <c r="D12" i="26"/>
  <c r="M8" i="26"/>
  <c r="G35" i="26"/>
  <c r="F33" i="26"/>
  <c r="N15" i="26"/>
  <c r="I9" i="26"/>
  <c r="F22" i="26"/>
  <c r="E13" i="26"/>
  <c r="H31" i="26"/>
  <c r="D25" i="26"/>
  <c r="T16" i="26"/>
  <c r="J17" i="26"/>
  <c r="I12" i="26"/>
  <c r="H7" i="26"/>
  <c r="Q18" i="26"/>
  <c r="Q29" i="26"/>
  <c r="D9" i="26"/>
  <c r="Q19" i="26"/>
  <c r="J24" i="26"/>
  <c r="J26" i="26"/>
  <c r="M10" i="26"/>
  <c r="S15" i="26"/>
  <c r="T23" i="26"/>
  <c r="K8" i="26"/>
  <c r="M23" i="26"/>
  <c r="S19" i="26"/>
  <c r="C19" i="26"/>
  <c r="D22" i="26"/>
  <c r="H17" i="26"/>
  <c r="M28" i="26"/>
  <c r="P27" i="26"/>
  <c r="S20" i="26"/>
  <c r="Q24" i="26"/>
  <c r="S9" i="26"/>
  <c r="F26" i="26"/>
  <c r="G24" i="26"/>
  <c r="G37" i="26"/>
  <c r="H13" i="26"/>
  <c r="D17" i="26"/>
  <c r="P5" i="26"/>
  <c r="J14" i="26"/>
  <c r="K5" i="26"/>
  <c r="S36" i="26"/>
  <c r="N28" i="26"/>
  <c r="S25" i="26"/>
  <c r="P10" i="26"/>
  <c r="J34" i="26"/>
  <c r="N27" i="26"/>
  <c r="N29" i="26"/>
  <c r="D36" i="26"/>
  <c r="Q17" i="26"/>
  <c r="J16" i="26"/>
  <c r="K14" i="26"/>
  <c r="F9" i="26"/>
  <c r="N10" i="26"/>
  <c r="S7" i="26"/>
  <c r="K34" i="26"/>
  <c r="D10" i="26"/>
  <c r="G10" i="26"/>
  <c r="P12" i="26"/>
  <c r="H28" i="26"/>
  <c r="F28" i="26"/>
  <c r="K37" i="26"/>
  <c r="H4" i="26"/>
  <c r="T35" i="26"/>
  <c r="K23" i="26"/>
  <c r="C7" i="26"/>
  <c r="J10" i="26"/>
  <c r="N9" i="26"/>
  <c r="T36" i="26"/>
  <c r="G7" i="26"/>
  <c r="I24" i="26"/>
  <c r="P23" i="26"/>
  <c r="K4" i="26"/>
  <c r="J9" i="26"/>
  <c r="N19" i="26"/>
  <c r="N34" i="26"/>
  <c r="I17" i="26"/>
  <c r="G32" i="26"/>
  <c r="T13" i="26"/>
  <c r="J22" i="26"/>
  <c r="J28" i="26"/>
  <c r="F15" i="26"/>
  <c r="G34" i="26"/>
  <c r="J13" i="26"/>
  <c r="K22" i="26"/>
  <c r="K31" i="26"/>
  <c r="J7" i="26"/>
  <c r="T27" i="26"/>
  <c r="C12" i="26"/>
  <c r="J5" i="26"/>
  <c r="E37" i="26"/>
  <c r="J31" i="26"/>
  <c r="M31" i="26"/>
  <c r="Q6" i="26"/>
  <c r="G13" i="26"/>
  <c r="E24" i="26"/>
  <c r="M37" i="26"/>
  <c r="H19" i="26"/>
  <c r="I14" i="26"/>
  <c r="S37" i="26"/>
  <c r="P28" i="26"/>
  <c r="N30" i="26"/>
  <c r="Q14" i="26"/>
  <c r="P30" i="26"/>
  <c r="I8" i="26"/>
  <c r="M19" i="26"/>
  <c r="M13" i="26"/>
  <c r="Q21" i="26"/>
  <c r="F11" i="26"/>
  <c r="T34" i="26"/>
  <c r="N31" i="26"/>
  <c r="H24" i="26"/>
  <c r="F32" i="26"/>
  <c r="T25" i="26"/>
  <c r="C6" i="26"/>
  <c r="J19" i="26"/>
  <c r="I34" i="26"/>
  <c r="P31" i="26"/>
  <c r="D18" i="26"/>
  <c r="J25" i="26"/>
  <c r="P36" i="26"/>
  <c r="K32" i="26"/>
  <c r="E10" i="26"/>
  <c r="I37" i="26"/>
  <c r="E20" i="26"/>
  <c r="M17" i="26"/>
  <c r="H34" i="26"/>
  <c r="K15" i="26"/>
  <c r="K29" i="26"/>
  <c r="K20" i="26"/>
  <c r="G20" i="26"/>
  <c r="J20" i="26"/>
  <c r="Q30" i="26"/>
  <c r="C31" i="26"/>
  <c r="D31" i="26"/>
  <c r="F12" i="26"/>
  <c r="F19" i="26"/>
  <c r="F34" i="26"/>
  <c r="F7" i="26"/>
  <c r="M4" i="26"/>
  <c r="J30" i="26"/>
  <c r="I36" i="26"/>
  <c r="G29" i="26"/>
  <c r="C13" i="26"/>
  <c r="T15" i="26"/>
  <c r="Q8" i="26"/>
  <c r="F17" i="26"/>
  <c r="H8" i="26"/>
  <c r="H32" i="26"/>
  <c r="E33" i="26"/>
  <c r="C32" i="26"/>
  <c r="Q5" i="26"/>
  <c r="T8" i="26"/>
  <c r="G4" i="26"/>
  <c r="E27" i="26"/>
  <c r="C10" i="26"/>
  <c r="E28" i="26"/>
  <c r="S11" i="26"/>
  <c r="K25" i="26"/>
  <c r="N32" i="26"/>
  <c r="E34" i="26"/>
  <c r="P8" i="26"/>
  <c r="I13" i="26"/>
  <c r="Q11" i="26"/>
  <c r="S10" i="26"/>
  <c r="P13" i="26"/>
  <c r="P20" i="26"/>
  <c r="G8" i="26"/>
  <c r="S13" i="26"/>
  <c r="P18" i="26"/>
  <c r="E7" i="26"/>
  <c r="P29" i="26"/>
  <c r="E6" i="26"/>
  <c r="Q27" i="26"/>
  <c r="E21" i="26"/>
  <c r="E31" i="26"/>
  <c r="I29" i="26"/>
  <c r="Q31" i="26"/>
  <c r="C27" i="26"/>
  <c r="T30" i="26"/>
  <c r="D14" i="26"/>
  <c r="M21" i="26"/>
  <c r="E16" i="26"/>
  <c r="H10" i="26"/>
  <c r="D13" i="26"/>
  <c r="I31" i="26"/>
  <c r="C16" i="26"/>
  <c r="J6" i="26"/>
  <c r="T26" i="26"/>
  <c r="T21" i="26"/>
  <c r="M6" i="26"/>
  <c r="N13" i="26"/>
  <c r="M15" i="26"/>
  <c r="D5" i="26"/>
  <c r="I28" i="26"/>
  <c r="G15" i="26"/>
  <c r="Q23" i="26"/>
  <c r="N16" i="26"/>
  <c r="P33" i="26"/>
  <c r="I27" i="26"/>
  <c r="S35" i="26"/>
  <c r="T11" i="26"/>
  <c r="S6" i="26"/>
  <c r="J12" i="26"/>
  <c r="Q20" i="26"/>
  <c r="Q37" i="26"/>
  <c r="G16" i="26"/>
  <c r="S8" i="26"/>
  <c r="S24" i="26"/>
  <c r="S29" i="26"/>
  <c r="D23" i="26"/>
  <c r="C33" i="26"/>
  <c r="G19" i="26"/>
  <c r="G21" i="26"/>
  <c r="I16" i="26"/>
  <c r="K16" i="26"/>
  <c r="C5" i="26"/>
  <c r="I20" i="26"/>
  <c r="M34" i="26"/>
  <c r="J11" i="26"/>
  <c r="K10" i="26"/>
  <c r="E19" i="26"/>
  <c r="T22" i="26"/>
  <c r="H16" i="26"/>
  <c r="T37" i="26"/>
  <c r="C9" i="26"/>
  <c r="T10" i="26"/>
  <c r="H30" i="26"/>
  <c r="S33" i="26"/>
  <c r="H15" i="26"/>
  <c r="G12" i="26"/>
  <c r="K13" i="26"/>
  <c r="J32" i="26"/>
  <c r="T20" i="26"/>
  <c r="S4" i="26"/>
  <c r="C36" i="26"/>
  <c r="C14" i="26"/>
  <c r="C18" i="26"/>
  <c r="E15" i="26"/>
  <c r="D7" i="26"/>
  <c r="K7" i="26"/>
  <c r="T6" i="26"/>
  <c r="I10" i="26"/>
  <c r="M9" i="26"/>
  <c r="S27" i="26"/>
  <c r="F8" i="26"/>
  <c r="Q34" i="26"/>
  <c r="P35" i="26"/>
  <c r="Q16" i="26"/>
  <c r="D11" i="26"/>
  <c r="N7" i="26"/>
  <c r="E25" i="26"/>
  <c r="K33" i="26"/>
  <c r="R21" i="26" l="1"/>
  <c r="R14" i="26"/>
  <c r="H40" i="26"/>
  <c r="H38" i="26"/>
  <c r="H39" i="26"/>
  <c r="H41" i="26"/>
  <c r="L16" i="26"/>
  <c r="U36" i="26"/>
  <c r="L13" i="26"/>
  <c r="U14" i="26"/>
  <c r="U12" i="26"/>
  <c r="R30" i="26"/>
  <c r="R27" i="26"/>
  <c r="L6" i="26"/>
  <c r="R32" i="26"/>
  <c r="R29" i="26"/>
  <c r="O20" i="26"/>
  <c r="R36" i="26"/>
  <c r="E38" i="26"/>
  <c r="E41" i="26"/>
  <c r="E39" i="26"/>
  <c r="E40" i="26"/>
  <c r="L33" i="26"/>
  <c r="O6" i="26"/>
  <c r="U8" i="26"/>
  <c r="R18" i="26"/>
  <c r="O13" i="26"/>
  <c r="U24" i="26"/>
  <c r="R11" i="26"/>
  <c r="U26" i="26"/>
  <c r="G41" i="26"/>
  <c r="G39" i="26"/>
  <c r="G38" i="26"/>
  <c r="G40" i="26"/>
  <c r="Q39" i="26"/>
  <c r="Q41" i="26"/>
  <c r="R5" i="26"/>
  <c r="Q38" i="26"/>
  <c r="Q40" i="26"/>
  <c r="R8" i="26"/>
  <c r="U21" i="26"/>
  <c r="L22" i="26"/>
  <c r="O34" i="26"/>
  <c r="O21" i="26"/>
  <c r="U31" i="26"/>
  <c r="L34" i="26"/>
  <c r="P40" i="26"/>
  <c r="P39" i="26"/>
  <c r="P38" i="26"/>
  <c r="P41" i="26"/>
  <c r="U7" i="26"/>
  <c r="L20" i="26"/>
  <c r="U10" i="26"/>
  <c r="U16" i="26"/>
  <c r="O14" i="26"/>
  <c r="L9" i="26"/>
  <c r="O27" i="26"/>
  <c r="L32" i="26"/>
  <c r="U13" i="26"/>
  <c r="L25" i="26"/>
  <c r="O19" i="26"/>
  <c r="O22" i="26"/>
  <c r="O9" i="26"/>
  <c r="L29" i="26"/>
  <c r="U34" i="26"/>
  <c r="M39" i="26"/>
  <c r="M40" i="26"/>
  <c r="M38" i="26"/>
  <c r="O5" i="26"/>
  <c r="M41" i="26"/>
  <c r="L36" i="26"/>
  <c r="R31" i="26"/>
  <c r="R34" i="26"/>
  <c r="L8" i="26"/>
  <c r="D38" i="26"/>
  <c r="D40" i="26"/>
  <c r="D41" i="26"/>
  <c r="D39" i="26"/>
  <c r="U37" i="26"/>
  <c r="L15" i="26"/>
  <c r="L19" i="26"/>
  <c r="U20" i="26"/>
  <c r="U23" i="26"/>
  <c r="L23" i="26"/>
  <c r="L30" i="26"/>
  <c r="U33" i="26"/>
  <c r="O15" i="26"/>
  <c r="U35" i="26"/>
  <c r="U15" i="26"/>
  <c r="L11" i="26"/>
  <c r="L14" i="26"/>
  <c r="R15" i="26"/>
  <c r="O36" i="26"/>
  <c r="O17" i="26"/>
  <c r="J40" i="26"/>
  <c r="J39" i="26"/>
  <c r="J38" i="26"/>
  <c r="J41" i="26"/>
  <c r="U9" i="26"/>
  <c r="U22" i="26"/>
  <c r="U19" i="26"/>
  <c r="O8" i="26"/>
  <c r="R24" i="26"/>
  <c r="F41" i="26"/>
  <c r="F39" i="26"/>
  <c r="F40" i="26"/>
  <c r="F38" i="26"/>
  <c r="U25" i="26"/>
  <c r="R25" i="26"/>
  <c r="R16" i="26"/>
  <c r="O16" i="26"/>
  <c r="L27" i="26"/>
  <c r="R7" i="26"/>
  <c r="U28" i="26"/>
  <c r="O35" i="26"/>
  <c r="T43" i="26"/>
  <c r="T38" i="26"/>
  <c r="T41" i="26"/>
  <c r="T40" i="26"/>
  <c r="T39" i="26"/>
  <c r="T42" i="26"/>
  <c r="U5" i="26"/>
  <c r="R6" i="26"/>
  <c r="R13" i="26"/>
  <c r="U30" i="26"/>
  <c r="R22" i="26"/>
  <c r="S40" i="26"/>
  <c r="S39" i="26"/>
  <c r="S42" i="26"/>
  <c r="S41" i="26"/>
  <c r="S43" i="26"/>
  <c r="S38" i="26"/>
  <c r="O10" i="26"/>
  <c r="O7" i="26"/>
  <c r="L12" i="26"/>
  <c r="R9" i="26"/>
  <c r="U17" i="26"/>
  <c r="L21" i="26"/>
  <c r="L17" i="26"/>
  <c r="U18" i="26"/>
  <c r="U11" i="26"/>
  <c r="R23" i="26"/>
  <c r="O31" i="26"/>
  <c r="O26" i="26"/>
  <c r="L37" i="26"/>
  <c r="U27" i="26"/>
  <c r="L7" i="26"/>
  <c r="R37" i="26"/>
  <c r="R12" i="26"/>
  <c r="R35" i="26"/>
  <c r="O18" i="26"/>
  <c r="O37" i="26"/>
  <c r="R17" i="26"/>
  <c r="L24" i="26"/>
  <c r="L28" i="26"/>
  <c r="K41" i="26"/>
  <c r="K39" i="26"/>
  <c r="K40" i="26"/>
  <c r="L5" i="26"/>
  <c r="K38" i="26"/>
  <c r="R10" i="26"/>
  <c r="U6" i="26"/>
  <c r="L10" i="26"/>
  <c r="O29" i="26"/>
  <c r="O11" i="26"/>
  <c r="L18" i="26"/>
  <c r="O32" i="26"/>
  <c r="O12" i="26"/>
  <c r="R20" i="26"/>
  <c r="U29" i="26"/>
  <c r="O24" i="26"/>
  <c r="O25" i="26"/>
  <c r="R33" i="26"/>
  <c r="R28" i="26"/>
  <c r="O28" i="26"/>
  <c r="R26" i="26"/>
  <c r="U32" i="26"/>
  <c r="L26" i="26"/>
  <c r="O23" i="26"/>
  <c r="C39" i="26"/>
  <c r="C38" i="26"/>
  <c r="C40" i="26"/>
  <c r="C41" i="26"/>
  <c r="O30" i="26"/>
  <c r="I38" i="26"/>
  <c r="I39" i="26"/>
  <c r="I40" i="26"/>
  <c r="I41" i="26"/>
  <c r="O33" i="26"/>
  <c r="R19" i="26"/>
  <c r="N39" i="26"/>
  <c r="N41" i="26"/>
  <c r="N40" i="26"/>
  <c r="N38" i="26"/>
  <c r="L35" i="26"/>
  <c r="L31" i="26"/>
  <c r="L38" i="26" l="1"/>
  <c r="O39" i="26"/>
  <c r="L41" i="26"/>
  <c r="R39" i="26"/>
  <c r="U40" i="26"/>
  <c r="O40" i="26"/>
  <c r="U39" i="26"/>
  <c r="O38" i="26"/>
  <c r="R38" i="26"/>
  <c r="U38" i="26"/>
  <c r="U41" i="26"/>
  <c r="L40" i="26"/>
  <c r="O41" i="26"/>
  <c r="R40" i="26"/>
  <c r="L39" i="26"/>
  <c r="R41" i="26"/>
</calcChain>
</file>

<file path=xl/sharedStrings.xml><?xml version="1.0" encoding="utf-8"?>
<sst xmlns="http://schemas.openxmlformats.org/spreadsheetml/2006/main" count="2585" uniqueCount="321">
  <si>
    <t>Error promedio</t>
  </si>
  <si>
    <t>Real</t>
  </si>
  <si>
    <t>MAX</t>
  </si>
  <si>
    <t>MIN</t>
  </si>
  <si>
    <t>MED</t>
  </si>
  <si>
    <t>LATENESS</t>
  </si>
  <si>
    <t>WLATENESS</t>
  </si>
  <si>
    <t>11/25/2013</t>
  </si>
  <si>
    <t>11/26/2013</t>
  </si>
  <si>
    <t>11/27/2013</t>
  </si>
  <si>
    <t>11/28/2013</t>
  </si>
  <si>
    <t>11/29/2013</t>
  </si>
  <si>
    <t>11/30/2013</t>
  </si>
  <si>
    <t>12/13/2013</t>
  </si>
  <si>
    <t>12/14/2013</t>
  </si>
  <si>
    <t>12/15/2013</t>
  </si>
  <si>
    <t>12/16/2013</t>
  </si>
  <si>
    <t>12/17/2013</t>
  </si>
  <si>
    <t>12/18/2013</t>
  </si>
  <si>
    <t>12/19/2013</t>
  </si>
  <si>
    <t>12/20/2013</t>
  </si>
  <si>
    <t>12/21/2013</t>
  </si>
  <si>
    <t>12/22/2013</t>
  </si>
  <si>
    <t>12/23/2013</t>
  </si>
  <si>
    <t>12/24/2013</t>
  </si>
  <si>
    <t>12/25/2013</t>
  </si>
  <si>
    <t>12/26/2013</t>
  </si>
  <si>
    <t>12/27/2013</t>
  </si>
  <si>
    <t>12/28/2013</t>
  </si>
  <si>
    <t>12/29/2013</t>
  </si>
  <si>
    <t>12/30/2013</t>
  </si>
  <si>
    <t>12/31/2013</t>
  </si>
  <si>
    <t>1/13/2014</t>
  </si>
  <si>
    <t>1/14/2014</t>
  </si>
  <si>
    <t>1/15/2014</t>
  </si>
  <si>
    <t>1/16/2014</t>
  </si>
  <si>
    <t>1/17/2014</t>
  </si>
  <si>
    <t>1/18/2014</t>
  </si>
  <si>
    <t>1/19/2014</t>
  </si>
  <si>
    <t>1/20/2014</t>
  </si>
  <si>
    <t>1/21/2014</t>
  </si>
  <si>
    <t>1/22/2014</t>
  </si>
  <si>
    <t>1/23/2014</t>
  </si>
  <si>
    <t>1/24/2014</t>
  </si>
  <si>
    <t>10/15/2013</t>
  </si>
  <si>
    <t>10/16/2013</t>
  </si>
  <si>
    <t>10/17/2013</t>
  </si>
  <si>
    <t>10/18/2013</t>
  </si>
  <si>
    <t>10/19/2013</t>
  </si>
  <si>
    <t>10/20/2013</t>
  </si>
  <si>
    <t>10/21/2013</t>
  </si>
  <si>
    <t>10/22/2013</t>
  </si>
  <si>
    <t>10/23/2013</t>
  </si>
  <si>
    <t>10/24/2013</t>
  </si>
  <si>
    <t>10/25/2013</t>
  </si>
  <si>
    <t>10/26/2013</t>
  </si>
  <si>
    <t>10/27/2013</t>
  </si>
  <si>
    <t>10/28/2013</t>
  </si>
  <si>
    <t>10/29/2013</t>
  </si>
  <si>
    <t>10/30/2013</t>
  </si>
  <si>
    <t>10/31/2013</t>
  </si>
  <si>
    <t>11/13/2013</t>
  </si>
  <si>
    <t>11/14/2013</t>
  </si>
  <si>
    <t>11/15/2013</t>
  </si>
  <si>
    <t>11/16/2013</t>
  </si>
  <si>
    <t>11/17/2013</t>
  </si>
  <si>
    <t>11/18/2013</t>
  </si>
  <si>
    <t>11/19/2013</t>
  </si>
  <si>
    <t>11/20/2013</t>
  </si>
  <si>
    <t>WLATENES REL</t>
  </si>
  <si>
    <t>1/25/2014</t>
  </si>
  <si>
    <t>11/21/2013</t>
  </si>
  <si>
    <t>11/22/2013</t>
  </si>
  <si>
    <t>10/14/2014</t>
  </si>
  <si>
    <t>10/15/2014</t>
  </si>
  <si>
    <t>10/16/2014</t>
  </si>
  <si>
    <t>10/17/2014</t>
  </si>
  <si>
    <t>10/18/2014</t>
  </si>
  <si>
    <t>10/19/2014</t>
  </si>
  <si>
    <t>10/20/2014</t>
  </si>
  <si>
    <t>10/21/2014</t>
  </si>
  <si>
    <t>10/22/2014</t>
  </si>
  <si>
    <t>10/23/2014</t>
  </si>
  <si>
    <t>10/24/2014</t>
  </si>
  <si>
    <t>10/25/2014</t>
  </si>
  <si>
    <t>10/26/2014</t>
  </si>
  <si>
    <t>10/27/2014</t>
  </si>
  <si>
    <t>10/28/2014</t>
  </si>
  <si>
    <t>10/29/2014</t>
  </si>
  <si>
    <t>10/30/2014</t>
  </si>
  <si>
    <t>10/31/2014</t>
  </si>
  <si>
    <t>11/13/2014</t>
  </si>
  <si>
    <t>11/14/2014</t>
  </si>
  <si>
    <t>11/15/2014</t>
  </si>
  <si>
    <t>11/16/2014</t>
  </si>
  <si>
    <t>11/17/2014</t>
  </si>
  <si>
    <t>11/18/2014</t>
  </si>
  <si>
    <t>11/19/2014</t>
  </si>
  <si>
    <t>11/20/2014</t>
  </si>
  <si>
    <t>11/21/2014</t>
  </si>
  <si>
    <t>11/22/2014</t>
  </si>
  <si>
    <t>11/23/2014</t>
  </si>
  <si>
    <t>11/24/2014</t>
  </si>
  <si>
    <t>12/13/2014</t>
  </si>
  <si>
    <t>12/14/2014</t>
  </si>
  <si>
    <t>12/15/2014</t>
  </si>
  <si>
    <t>12/16/2014</t>
  </si>
  <si>
    <t>12/17/2014</t>
  </si>
  <si>
    <t>12/18/2014</t>
  </si>
  <si>
    <t>12/19/2014</t>
  </si>
  <si>
    <t>12/20/2014</t>
  </si>
  <si>
    <t>12/21/2014</t>
  </si>
  <si>
    <t>12/22/2014</t>
  </si>
  <si>
    <t>12/23/2014</t>
  </si>
  <si>
    <t>12/24/2014</t>
  </si>
  <si>
    <t>12/25/2014</t>
  </si>
  <si>
    <t>12/26/2014</t>
  </si>
  <si>
    <t>12/27/2014</t>
  </si>
  <si>
    <t>12/28/2014</t>
  </si>
  <si>
    <t>12/29/2014</t>
  </si>
  <si>
    <t>12/30/2014</t>
  </si>
  <si>
    <t>12/31/2014</t>
  </si>
  <si>
    <t>1/13/2015</t>
  </si>
  <si>
    <t>1/14/2015</t>
  </si>
  <si>
    <t>1/15/2015</t>
  </si>
  <si>
    <t>1/16/2015</t>
  </si>
  <si>
    <t>1/17/2015</t>
  </si>
  <si>
    <t>1/18/2015</t>
  </si>
  <si>
    <t>1/19/2015</t>
  </si>
  <si>
    <t>1/20/2015</t>
  </si>
  <si>
    <t>1/21/2015</t>
  </si>
  <si>
    <t>1/22/2015</t>
  </si>
  <si>
    <t>1/23/2015</t>
  </si>
  <si>
    <t>Lab2</t>
  </si>
  <si>
    <t>Day</t>
  </si>
  <si>
    <t>Planned</t>
  </si>
  <si>
    <t>Diff</t>
  </si>
  <si>
    <t>Delay only (Diff&gt;0)</t>
  </si>
  <si>
    <t>Sprint size (h)</t>
  </si>
  <si>
    <t>Sprint size (d)</t>
  </si>
  <si>
    <t>STDDEV</t>
  </si>
  <si>
    <t>COMPARED AREAS</t>
  </si>
  <si>
    <t>GRADE</t>
  </si>
  <si>
    <t>PLANNING EFFICACY</t>
  </si>
  <si>
    <t>Max Error</t>
  </si>
  <si>
    <t>Min Error</t>
  </si>
  <si>
    <t>% Delayed days</t>
  </si>
  <si>
    <t>Overall accumulated delay</t>
  </si>
  <si>
    <t>Relative accumulated delay</t>
  </si>
  <si>
    <t>Surface Real/Planned</t>
  </si>
  <si>
    <t>Lab3</t>
  </si>
  <si>
    <t>Group ID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</si>
  <si>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</si>
  <si>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</si>
  <si>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</si>
  <si>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</si>
  <si>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</si>
  <si>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</si>
  <si>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</si>
  <si>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</si>
  <si>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</si>
  <si>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</si>
  <si>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</si>
  <si>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</si>
  <si>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</si>
  <si>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</si>
  <si>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</si>
  <si>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</si>
  <si>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</si>
  <si>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</si>
  <si>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</si>
  <si>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</si>
  <si>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</si>
  <si>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</si>
  <si>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</si>
  <si>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</si>
  <si>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Group1</t>
  </si>
  <si>
    <t>Group2</t>
  </si>
  <si>
    <t>Group3</t>
  </si>
  <si>
    <t>Group4</t>
  </si>
  <si>
    <t>Group6</t>
  </si>
  <si>
    <t>Group7</t>
  </si>
  <si>
    <t>Group8</t>
  </si>
  <si>
    <t>Group13</t>
  </si>
  <si>
    <t>Group14</t>
  </si>
  <si>
    <t>Group15</t>
  </si>
  <si>
    <t>Group16</t>
  </si>
  <si>
    <t>Group17</t>
  </si>
  <si>
    <t>Group18</t>
  </si>
  <si>
    <t>Group19</t>
  </si>
  <si>
    <t>Group1A</t>
  </si>
  <si>
    <t>Standard deviation of error</t>
  </si>
  <si>
    <t>10/13/2015</t>
  </si>
  <si>
    <t>10/14/2015</t>
  </si>
  <si>
    <t>10/15/2015</t>
  </si>
  <si>
    <t>10/16/2015</t>
  </si>
  <si>
    <t>10/17/2015</t>
  </si>
  <si>
    <t>10/18/2015</t>
  </si>
  <si>
    <t>10/19/2015</t>
  </si>
  <si>
    <t>10/20/2015</t>
  </si>
  <si>
    <t>10/21/2015</t>
  </si>
  <si>
    <t>10/22/2015</t>
  </si>
  <si>
    <t>10/23/2015</t>
  </si>
  <si>
    <t>10/24/2015</t>
  </si>
  <si>
    <t>10/25/2015</t>
  </si>
  <si>
    <t>10/26/2015</t>
  </si>
  <si>
    <t>10/27/2015</t>
  </si>
  <si>
    <t>10/28/2015</t>
  </si>
  <si>
    <t>10/29/2015</t>
  </si>
  <si>
    <t>10/30/2015</t>
  </si>
  <si>
    <t>10/31/2015</t>
  </si>
  <si>
    <t>11/13/2015</t>
  </si>
  <si>
    <t>11/14/2015</t>
  </si>
  <si>
    <t>11/15/2015</t>
  </si>
  <si>
    <t>11/16/2015</t>
  </si>
  <si>
    <t>11/17/2015</t>
  </si>
  <si>
    <t>11/18/2015</t>
  </si>
  <si>
    <t>11/19/2015</t>
  </si>
  <si>
    <t>11/20/2015</t>
  </si>
  <si>
    <t>11/21/2015</t>
  </si>
  <si>
    <t>11/22/2015</t>
  </si>
  <si>
    <t>11/23/2015</t>
  </si>
  <si>
    <t>11/24/2015</t>
  </si>
  <si>
    <t>12/13/2015</t>
  </si>
  <si>
    <t>12/14/2015</t>
  </si>
  <si>
    <t>12/15/2015</t>
  </si>
  <si>
    <t>12/16/2015</t>
  </si>
  <si>
    <t>12/17/2015</t>
  </si>
  <si>
    <t>12/18/2015</t>
  </si>
  <si>
    <t>12/19/2015</t>
  </si>
  <si>
    <t>12/20/2015</t>
  </si>
  <si>
    <t>12/21/2015</t>
  </si>
  <si>
    <t>12/22/2015</t>
  </si>
  <si>
    <t>12/23/2015</t>
  </si>
  <si>
    <t>12/24/2015</t>
  </si>
  <si>
    <t>12/25/2015</t>
  </si>
  <si>
    <t>12/26/2015</t>
  </si>
  <si>
    <t>12/27/2015</t>
  </si>
  <si>
    <t>12/28/2015</t>
  </si>
  <si>
    <t>12/29/2015</t>
  </si>
  <si>
    <t>12/30/2015</t>
  </si>
  <si>
    <t>12/31/2015</t>
  </si>
  <si>
    <t>1/13/2016</t>
  </si>
  <si>
    <t>1/14/2016</t>
  </si>
  <si>
    <t>1/15/2016</t>
  </si>
  <si>
    <t>1/16/2016</t>
  </si>
  <si>
    <t>1/17/2016</t>
  </si>
  <si>
    <t>1/18/2016</t>
  </si>
  <si>
    <t>1/19/2016</t>
  </si>
  <si>
    <t>Group21</t>
  </si>
  <si>
    <t>Group22</t>
  </si>
  <si>
    <t>Group23</t>
  </si>
  <si>
    <t>Group24</t>
  </si>
  <si>
    <t>J</t>
  </si>
  <si>
    <t>11/30/2015</t>
  </si>
  <si>
    <t>Group25</t>
  </si>
  <si>
    <t>Group26</t>
  </si>
  <si>
    <t>Group27</t>
  </si>
  <si>
    <t>Group28</t>
  </si>
  <si>
    <t>Group29</t>
  </si>
  <si>
    <t>Mediana</t>
  </si>
  <si>
    <t>GROUP SIZE</t>
  </si>
  <si>
    <t xml:space="preserve">Media </t>
  </si>
  <si>
    <t xml:space="preserve">Group Name </t>
  </si>
  <si>
    <t>Sprint1</t>
  </si>
  <si>
    <t>Sprint2</t>
  </si>
  <si>
    <t>CHI2</t>
  </si>
  <si>
    <t>ABS PLANNING EFFICACY</t>
  </si>
  <si>
    <t>Group31</t>
  </si>
  <si>
    <t>Group32</t>
  </si>
  <si>
    <t>G25</t>
  </si>
  <si>
    <t>G26</t>
  </si>
  <si>
    <t>Group34</t>
  </si>
  <si>
    <t>Group35</t>
  </si>
  <si>
    <t>Group36</t>
  </si>
  <si>
    <t>Group37</t>
  </si>
  <si>
    <t>Group38</t>
  </si>
  <si>
    <t>Group39</t>
  </si>
  <si>
    <t>Group3A</t>
  </si>
  <si>
    <t>G27</t>
  </si>
  <si>
    <t>G28</t>
  </si>
  <si>
    <t>G29</t>
  </si>
  <si>
    <t>G30</t>
  </si>
  <si>
    <t>G31</t>
  </si>
  <si>
    <t>G32</t>
  </si>
  <si>
    <t>G33</t>
  </si>
  <si>
    <t>Speed</t>
  </si>
  <si>
    <t>Sprint Speed</t>
  </si>
  <si>
    <t>K</t>
  </si>
  <si>
    <t>Delta EFF</t>
  </si>
  <si>
    <t>Delta SPEED</t>
  </si>
  <si>
    <t>Delta ABS</t>
  </si>
  <si>
    <t>10/21/2016</t>
  </si>
  <si>
    <t>10/22/2016</t>
  </si>
  <si>
    <t>10/23/2016</t>
  </si>
  <si>
    <t>10/24/2016</t>
  </si>
  <si>
    <t>10/25/2016</t>
  </si>
  <si>
    <t>10/26/2016</t>
  </si>
  <si>
    <t>10/27/2016</t>
  </si>
  <si>
    <t>10/28/2016</t>
  </si>
  <si>
    <t>10/29/2016</t>
  </si>
  <si>
    <t>10/30/2016</t>
  </si>
  <si>
    <t>10/31/2016</t>
  </si>
  <si>
    <t>11/13/2016</t>
  </si>
  <si>
    <t>11/14/2016</t>
  </si>
  <si>
    <t>11/15/2016</t>
  </si>
  <si>
    <t>11/16/2016</t>
  </si>
  <si>
    <t>11/17/2016</t>
  </si>
  <si>
    <t>11/18/2016</t>
  </si>
  <si>
    <t>11/19/2016</t>
  </si>
  <si>
    <t>11/20/2016</t>
  </si>
  <si>
    <t>11/21/2016</t>
  </si>
  <si>
    <t>11/22/2016</t>
  </si>
  <si>
    <t>11/23/2016</t>
  </si>
  <si>
    <t>DESV SPEED</t>
  </si>
  <si>
    <t>10/17/2016</t>
  </si>
  <si>
    <t>10/18/2016</t>
  </si>
  <si>
    <t>10/19/2016</t>
  </si>
  <si>
    <t>10/20/2016</t>
  </si>
  <si>
    <t>Moda</t>
  </si>
  <si>
    <t>W (Mahnic)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</si>
</sst>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 applyFont="1" applyAlignment="1"/>
    <xf numFmtId="1" fontId="2" fillId="0" borderId="0" xfId="0" applyNumberFormat="1" applyFont="1"/>
    <xf numFmtId="0" fontId="0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5" fillId="0" borderId="0" xfId="0" applyFont="1" applyAlignment="1"/>
    <xf numFmtId="0" fontId="6" fillId="0" borderId="2" xfId="0" applyFont="1" applyBorder="1" applyAlignment="1"/>
    <xf numFmtId="0" fontId="5" fillId="0" borderId="2" xfId="0" applyFont="1" applyBorder="1" applyAlignment="1"/>
    <xf numFmtId="10" fontId="6" fillId="0" borderId="2" xfId="0" applyNumberFormat="1" applyFont="1" applyBorder="1"/>
    <xf numFmtId="1" fontId="6" fillId="2" borderId="2" xfId="0" applyNumberFormat="1" applyFont="1" applyFill="1" applyBorder="1"/>
    <xf numFmtId="1" fontId="6" fillId="0" borderId="2" xfId="0" applyNumberFormat="1" applyFont="1" applyBorder="1"/>
    <xf numFmtId="0" fontId="6" fillId="0" borderId="2" xfId="0" applyFont="1" applyFill="1" applyBorder="1" applyAlignment="1"/>
    <xf numFmtId="0" fontId="6" fillId="0" borderId="0" xfId="0" applyFont="1" applyAlignment="1"/>
    <xf numFmtId="1" fontId="6" fillId="0" borderId="0" xfId="0" applyNumberFormat="1" applyFont="1"/>
    <xf numFmtId="1" fontId="6" fillId="0" borderId="0" xfId="0" applyNumberFormat="1" applyFont="1" applyAlignment="1"/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1" fontId="6" fillId="0" borderId="1" xfId="0" applyNumberFormat="1" applyFont="1" applyBorder="1"/>
    <xf numFmtId="14" fontId="6" fillId="0" borderId="3" xfId="0" applyNumberFormat="1" applyFont="1" applyBorder="1" applyAlignment="1"/>
    <xf numFmtId="0" fontId="6" fillId="0" borderId="3" xfId="0" applyFont="1" applyBorder="1" applyAlignment="1"/>
    <xf numFmtId="0" fontId="6" fillId="0" borderId="3" xfId="0" applyFont="1" applyBorder="1"/>
    <xf numFmtId="1" fontId="6" fillId="0" borderId="3" xfId="0" applyNumberFormat="1" applyFont="1" applyBorder="1"/>
    <xf numFmtId="10" fontId="5" fillId="0" borderId="2" xfId="0" applyNumberFormat="1" applyFont="1" applyBorder="1" applyAlignment="1"/>
    <xf numFmtId="14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2" fontId="5" fillId="0" borderId="2" xfId="0" applyNumberFormat="1" applyFont="1" applyBorder="1" applyAlignment="1"/>
    <xf numFmtId="2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9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2" applyAlignment="1"/>
    <xf numFmtId="0" fontId="10" fillId="0" borderId="0" xfId="0" applyFont="1" applyFill="1" applyBorder="1" applyAlignment="1"/>
    <xf numFmtId="0" fontId="10" fillId="0" borderId="0" xfId="0" applyFont="1" applyBorder="1" applyAlignment="1"/>
    <xf numFmtId="0" fontId="3" fillId="0" borderId="4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6" fillId="0" borderId="0" xfId="0" applyNumberFormat="1" applyFont="1" applyBorder="1"/>
    <xf numFmtId="14" fontId="3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Alignment="1"/>
    <xf numFmtId="0" fontId="11" fillId="0" borderId="2" xfId="0" applyFont="1" applyBorder="1" applyAlignment="1"/>
    <xf numFmtId="0" fontId="11" fillId="0" borderId="2" xfId="0" applyFont="1" applyFill="1" applyBorder="1" applyAlignmen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workbookViewId="0">
      <selection activeCell="L79" sqref="L78:L79"/>
    </sheetView>
  </sheetViews>
  <sheetFormatPr baseColWidth="10" defaultRowHeight="12.75" x14ac:dyDescent="0.2"/>
  <cols>
    <col min="1" max="1" width="14.28515625" customWidth="1"/>
    <col min="2" max="3" width="13.5703125" customWidth="1"/>
    <col min="4" max="4" width="12.28515625" bestFit="1" customWidth="1"/>
    <col min="5" max="9" width="12.28515625" customWidth="1"/>
    <col min="10" max="10" width="12.28515625" bestFit="1" customWidth="1"/>
    <col min="12" max="12" width="12.28515625" bestFit="1" customWidth="1"/>
  </cols>
  <sheetData>
    <row r="1" spans="1:21" x14ac:dyDescent="0.2">
      <c r="C1" s="36"/>
      <c r="D1" s="36" t="s">
        <v>264</v>
      </c>
      <c r="E1" s="36" t="s">
        <v>265</v>
      </c>
      <c r="F1" s="36" t="s">
        <v>264</v>
      </c>
      <c r="G1" s="36" t="s">
        <v>265</v>
      </c>
      <c r="H1" s="36" t="s">
        <v>264</v>
      </c>
      <c r="I1" s="36" t="s">
        <v>265</v>
      </c>
      <c r="J1" s="35" t="s">
        <v>264</v>
      </c>
      <c r="K1" s="35" t="s">
        <v>265</v>
      </c>
      <c r="L1" s="35"/>
      <c r="M1" s="36" t="s">
        <v>264</v>
      </c>
      <c r="N1" s="36" t="s">
        <v>265</v>
      </c>
      <c r="O1" s="35"/>
      <c r="P1" s="36" t="s">
        <v>264</v>
      </c>
      <c r="Q1" s="36" t="s">
        <v>265</v>
      </c>
      <c r="R1" s="35"/>
      <c r="S1" s="36" t="s">
        <v>264</v>
      </c>
      <c r="T1" s="36" t="s">
        <v>265</v>
      </c>
      <c r="U1" s="35"/>
    </row>
    <row r="2" spans="1:21" x14ac:dyDescent="0.2">
      <c r="C2" s="36" t="s">
        <v>288</v>
      </c>
      <c r="D2" s="36" t="s">
        <v>253</v>
      </c>
      <c r="E2" s="36" t="s">
        <v>288</v>
      </c>
      <c r="F2" s="36" t="s">
        <v>253</v>
      </c>
      <c r="G2" s="36" t="s">
        <v>288</v>
      </c>
      <c r="H2" s="36" t="s">
        <v>253</v>
      </c>
      <c r="I2" s="36" t="s">
        <v>288</v>
      </c>
      <c r="J2" s="35" t="s">
        <v>253</v>
      </c>
      <c r="K2" s="35" t="s">
        <v>288</v>
      </c>
      <c r="L2" s="35"/>
      <c r="M2" s="35" t="s">
        <v>253</v>
      </c>
      <c r="N2" s="35" t="s">
        <v>288</v>
      </c>
      <c r="O2" s="35"/>
      <c r="P2" s="35" t="s">
        <v>253</v>
      </c>
      <c r="Q2" s="35" t="s">
        <v>288</v>
      </c>
      <c r="R2" s="35"/>
      <c r="S2" s="36" t="s">
        <v>253</v>
      </c>
      <c r="T2" s="36" t="s">
        <v>288</v>
      </c>
      <c r="U2" s="35"/>
    </row>
    <row r="3" spans="1:21" x14ac:dyDescent="0.2">
      <c r="C3" s="35">
        <v>14</v>
      </c>
      <c r="D3" s="35">
        <v>12</v>
      </c>
      <c r="E3" s="35">
        <v>12</v>
      </c>
      <c r="F3" s="35">
        <v>2</v>
      </c>
      <c r="G3" s="35">
        <v>2</v>
      </c>
      <c r="H3" s="35">
        <v>17</v>
      </c>
      <c r="I3" s="35">
        <v>17</v>
      </c>
      <c r="J3" s="35">
        <v>9</v>
      </c>
      <c r="K3" s="35">
        <v>9</v>
      </c>
      <c r="L3" s="35"/>
      <c r="M3" s="35">
        <v>18</v>
      </c>
      <c r="N3" s="35">
        <v>18</v>
      </c>
      <c r="O3" s="35"/>
      <c r="P3" s="35">
        <v>13</v>
      </c>
      <c r="Q3" s="35">
        <v>13</v>
      </c>
      <c r="R3" s="35"/>
      <c r="S3" s="35">
        <v>15</v>
      </c>
      <c r="T3" s="35">
        <v>15</v>
      </c>
      <c r="U3" s="35"/>
    </row>
    <row r="4" spans="1:21" ht="24" x14ac:dyDescent="0.2">
      <c r="A4" s="34" t="s">
        <v>263</v>
      </c>
      <c r="B4" s="34" t="s">
        <v>151</v>
      </c>
      <c r="C4" s="33" t="str">
        <f t="shared" ref="C4:K4" ca="1" si="0">INDIRECT($A5&amp;"!"&amp;"I"&amp;C3)</f>
        <v>GROUP SIZE</v>
      </c>
      <c r="D4" s="33" t="str">
        <f t="shared" ca="1" si="0"/>
        <v>GRADE</v>
      </c>
      <c r="E4" s="33" t="str">
        <f t="shared" ca="1" si="0"/>
        <v>GRADE</v>
      </c>
      <c r="F4" s="33" t="str">
        <f t="shared" ca="1" si="0"/>
        <v>Sprint size (h)</v>
      </c>
      <c r="G4" s="33" t="str">
        <f t="shared" ca="1" si="0"/>
        <v>Sprint size (h)</v>
      </c>
      <c r="H4" s="33" t="str">
        <f t="shared" ca="1" si="0"/>
        <v>Sprint Speed</v>
      </c>
      <c r="I4" s="33" t="str">
        <f t="shared" ca="1" si="0"/>
        <v>Sprint Speed</v>
      </c>
      <c r="J4" s="33" t="str">
        <f t="shared" ca="1" si="0"/>
        <v>WLATENESS</v>
      </c>
      <c r="K4" s="33" t="str">
        <f t="shared" ca="1" si="0"/>
        <v>WLATENESS</v>
      </c>
      <c r="L4" s="33" t="s">
        <v>291</v>
      </c>
      <c r="M4" s="33" t="str">
        <f ca="1">INDIRECT($A5&amp;"!"&amp;"I"&amp;M3)</f>
        <v>DESV SPEED</v>
      </c>
      <c r="N4" s="33" t="str">
        <f ca="1">INDIRECT($A5&amp;"!"&amp;"I"&amp;N3)</f>
        <v>DESV SPEED</v>
      </c>
      <c r="O4" s="33" t="s">
        <v>290</v>
      </c>
      <c r="P4" s="33" t="str">
        <f ca="1">INDIRECT($A5&amp;"!"&amp;"I"&amp;P3)</f>
        <v>PLANNING EFFICACY</v>
      </c>
      <c r="Q4" s="33" t="str">
        <f ca="1">INDIRECT($A5&amp;"!"&amp;"I"&amp;Q3)</f>
        <v>PLANNING EFFICACY</v>
      </c>
      <c r="R4" s="33" t="s">
        <v>289</v>
      </c>
      <c r="S4" s="33" t="str">
        <f ca="1">INDIRECT($A5&amp;"!"&amp;"I"&amp;S3)</f>
        <v>CHI2</v>
      </c>
      <c r="T4" s="33" t="str">
        <f ca="1">INDIRECT($A5&amp;"!"&amp;"I"&amp;T3)</f>
        <v>CHI2</v>
      </c>
      <c r="U4" s="33" t="s">
        <v>289</v>
      </c>
    </row>
    <row r="5" spans="1:21" x14ac:dyDescent="0.2">
      <c r="A5" s="2" t="s">
        <v>176</v>
      </c>
      <c r="B5" s="2" t="s">
        <v>152</v>
      </c>
      <c r="C5" s="2">
        <f t="shared" ref="C5:J5" ca="1" si="1">INDIRECT($A5&amp;"!"&amp;C$2&amp;C$3)</f>
        <v>6</v>
      </c>
      <c r="D5" s="2">
        <f t="shared" ca="1" si="1"/>
        <v>8.8000000000000007</v>
      </c>
      <c r="E5" s="2">
        <f t="shared" ca="1" si="1"/>
        <v>10</v>
      </c>
      <c r="F5" s="2">
        <f t="shared" ca="1" si="1"/>
        <v>54</v>
      </c>
      <c r="G5" s="2">
        <f t="shared" ca="1" si="1"/>
        <v>84</v>
      </c>
      <c r="H5" s="2">
        <f t="shared" ca="1" si="1"/>
        <v>1.3170731707317074</v>
      </c>
      <c r="I5" s="2">
        <f t="shared" ca="1" si="1"/>
        <v>1.4</v>
      </c>
      <c r="J5" s="2">
        <f t="shared" ca="1" si="1"/>
        <v>204</v>
      </c>
      <c r="K5" s="2">
        <f ca="1">INDIRECT($A5&amp;"!"&amp;K$2&amp;K$3)</f>
        <v>195</v>
      </c>
      <c r="L5" s="2">
        <f ca="1">K5-J5</f>
        <v>-9</v>
      </c>
      <c r="M5" s="2">
        <f ca="1">INDIRECT($A5&amp;"!"&amp;M$2&amp;M$3)</f>
        <v>2.2631728213974722</v>
      </c>
      <c r="N5" s="2">
        <f ca="1">INDIRECT($A5&amp;"!"&amp;N$2&amp;N$3)</f>
        <v>2.5123424143176942</v>
      </c>
      <c r="O5" s="2">
        <f ca="1">M5-N5</f>
        <v>-0.24916959292022201</v>
      </c>
      <c r="P5" s="2">
        <f ca="1">INDIRECT($A5&amp;"!"&amp;P$2&amp;P$3)</f>
        <v>0.84943820224719102</v>
      </c>
      <c r="Q5" s="2">
        <f ca="1">INDIRECT($A5&amp;"!"&amp;Q$2&amp;Q$3)</f>
        <v>0.9524163568773234</v>
      </c>
      <c r="R5" s="2">
        <f ca="1">Q5-P5</f>
        <v>0.10297815463013238</v>
      </c>
      <c r="S5" s="2">
        <f ca="1">INDIRECT($A5&amp;"!"&amp;S$2&amp;S$3)</f>
        <v>28.12962962962963</v>
      </c>
      <c r="T5" s="2">
        <f ca="1">INDIRECT($A5&amp;"!"&amp;T$2&amp;T$3)</f>
        <v>22.047619047619047</v>
      </c>
      <c r="U5" s="2">
        <f ca="1">T5-S5</f>
        <v>-6.0820105820105823</v>
      </c>
    </row>
    <row r="6" spans="1:21" x14ac:dyDescent="0.2">
      <c r="A6" s="2" t="s">
        <v>177</v>
      </c>
      <c r="B6" s="2" t="s">
        <v>153</v>
      </c>
      <c r="C6" s="2">
        <f t="shared" ref="C6:S24" ca="1" si="2">INDIRECT($A6&amp;"!"&amp;C$2&amp;C$3)</f>
        <v>6</v>
      </c>
      <c r="D6" s="2">
        <f t="shared" ca="1" si="2"/>
        <v>8.1999999999999993</v>
      </c>
      <c r="E6" s="2">
        <f t="shared" ca="1" si="2"/>
        <v>8.1999999999999993</v>
      </c>
      <c r="F6" s="2">
        <f t="shared" ca="1" si="2"/>
        <v>56</v>
      </c>
      <c r="G6" s="2">
        <f t="shared" ca="1" si="2"/>
        <v>84</v>
      </c>
      <c r="H6" s="2">
        <f t="shared" ca="1" si="2"/>
        <v>1.5135135135135136</v>
      </c>
      <c r="I6" s="2">
        <f t="shared" ca="1" si="2"/>
        <v>1.5849056603773586</v>
      </c>
      <c r="J6" s="2">
        <f t="shared" ca="1" si="2"/>
        <v>372</v>
      </c>
      <c r="K6" s="2">
        <f t="shared" ca="1" si="2"/>
        <v>608</v>
      </c>
      <c r="L6" s="2">
        <f t="shared" ref="L6:L37" ca="1" si="3">K6-J6</f>
        <v>236</v>
      </c>
      <c r="M6" s="2">
        <f t="shared" ca="1" si="2"/>
        <v>3.3086927097340797</v>
      </c>
      <c r="N6" s="2">
        <f t="shared" ca="1" si="2"/>
        <v>2.0054352849563708</v>
      </c>
      <c r="O6" s="2">
        <f t="shared" ref="O6:O29" ca="1" si="4">M6-N6</f>
        <v>1.3032574247777089</v>
      </c>
      <c r="P6" s="2">
        <f t="shared" ca="1" si="2"/>
        <v>0.74094707520891367</v>
      </c>
      <c r="Q6" s="2">
        <f t="shared" ca="1" si="2"/>
        <v>0.79217603911980439</v>
      </c>
      <c r="R6" s="2">
        <f t="shared" ref="R6:R37" ca="1" si="5">Q6-P6</f>
        <v>5.1228963910890712E-2</v>
      </c>
      <c r="S6" s="2">
        <f t="shared" ca="1" si="2"/>
        <v>81.464285714285708</v>
      </c>
      <c r="T6" s="2">
        <f t="shared" ref="T6:T20" ca="1" si="6">INDIRECT($A6&amp;"!"&amp;T$2&amp;T$3)</f>
        <v>114.22619047619048</v>
      </c>
      <c r="U6" s="2">
        <f t="shared" ref="U6:U37" ca="1" si="7">T6-S6</f>
        <v>32.761904761904773</v>
      </c>
    </row>
    <row r="7" spans="1:21" x14ac:dyDescent="0.2">
      <c r="A7" s="2" t="s">
        <v>178</v>
      </c>
      <c r="B7" s="2" t="s">
        <v>154</v>
      </c>
      <c r="C7" s="2">
        <f t="shared" ca="1" si="2"/>
        <v>5</v>
      </c>
      <c r="D7" s="2">
        <f t="shared" ca="1" si="2"/>
        <v>7</v>
      </c>
      <c r="E7" s="2">
        <f t="shared" ca="1" si="2"/>
        <v>9.1300000000000008</v>
      </c>
      <c r="F7" s="2">
        <f t="shared" ca="1" si="2"/>
        <v>40</v>
      </c>
      <c r="G7" s="2">
        <f t="shared" ca="1" si="2"/>
        <v>60</v>
      </c>
      <c r="H7" s="2">
        <f t="shared" ca="1" si="2"/>
        <v>1.0810810810810811</v>
      </c>
      <c r="I7" s="2">
        <f t="shared" ca="1" si="2"/>
        <v>1</v>
      </c>
      <c r="J7" s="2">
        <f t="shared" ca="1" si="2"/>
        <v>288</v>
      </c>
      <c r="K7" s="2">
        <f t="shared" ca="1" si="2"/>
        <v>980</v>
      </c>
      <c r="L7" s="2">
        <f t="shared" ca="1" si="3"/>
        <v>692</v>
      </c>
      <c r="M7" s="2">
        <f t="shared" ca="1" si="2"/>
        <v>3.5890641372621612</v>
      </c>
      <c r="N7" s="2">
        <f t="shared" ca="1" si="2"/>
        <v>2.0666848914815161</v>
      </c>
      <c r="O7" s="2">
        <f t="shared" ca="1" si="4"/>
        <v>1.5223792457806451</v>
      </c>
      <c r="P7" s="2">
        <f t="shared" ca="1" si="2"/>
        <v>0.78756476683937826</v>
      </c>
      <c r="Q7" s="2">
        <f t="shared" ca="1" si="2"/>
        <v>0.6512455516014235</v>
      </c>
      <c r="R7" s="2">
        <f t="shared" ca="1" si="5"/>
        <v>-0.13631921523795476</v>
      </c>
      <c r="S7" s="2">
        <f t="shared" ref="S7:S20" ca="1" si="8">INDIRECT($A7&amp;"!"&amp;S$2&amp;S$3)</f>
        <v>126.77500000000001</v>
      </c>
      <c r="T7" s="2">
        <f t="shared" ca="1" si="6"/>
        <v>349.86666666666667</v>
      </c>
      <c r="U7" s="2">
        <f t="shared" ca="1" si="7"/>
        <v>223.09166666666667</v>
      </c>
    </row>
    <row r="8" spans="1:21" x14ac:dyDescent="0.2">
      <c r="A8" s="2" t="s">
        <v>179</v>
      </c>
      <c r="B8" s="2" t="s">
        <v>155</v>
      </c>
      <c r="C8" s="2">
        <f t="shared" ca="1" si="2"/>
        <v>6</v>
      </c>
      <c r="D8" s="2">
        <f t="shared" ca="1" si="2"/>
        <v>5.6</v>
      </c>
      <c r="E8" s="2">
        <f t="shared" ca="1" si="2"/>
        <v>7.4</v>
      </c>
      <c r="F8" s="2">
        <f t="shared" ca="1" si="2"/>
        <v>48</v>
      </c>
      <c r="G8" s="2">
        <f t="shared" ca="1" si="2"/>
        <v>72</v>
      </c>
      <c r="H8" s="2">
        <f t="shared" ca="1" si="2"/>
        <v>1.2972972972972974</v>
      </c>
      <c r="I8" s="2">
        <f t="shared" ca="1" si="2"/>
        <v>1.2</v>
      </c>
      <c r="J8" s="2">
        <f t="shared" ca="1" si="2"/>
        <v>462</v>
      </c>
      <c r="K8" s="2">
        <f t="shared" ca="1" si="2"/>
        <v>1270</v>
      </c>
      <c r="L8" s="2">
        <f t="shared" ca="1" si="3"/>
        <v>808</v>
      </c>
      <c r="M8" s="2">
        <f t="shared" ca="1" si="2"/>
        <v>3.5159439503299623</v>
      </c>
      <c r="N8" s="2">
        <f t="shared" ca="1" si="2"/>
        <v>2.7910267839049085</v>
      </c>
      <c r="O8" s="2">
        <f t="shared" ca="1" si="4"/>
        <v>0.72491716642505377</v>
      </c>
      <c r="P8" s="2">
        <f t="shared" ca="1" si="2"/>
        <v>0.66375545851528384</v>
      </c>
      <c r="Q8" s="2">
        <f t="shared" ca="1" si="2"/>
        <v>0.63358338141950377</v>
      </c>
      <c r="R8" s="2">
        <f t="shared" ca="1" si="5"/>
        <v>-3.017207709578007E-2</v>
      </c>
      <c r="S8" s="2">
        <f t="shared" ca="1" si="8"/>
        <v>142.625</v>
      </c>
      <c r="T8" s="2">
        <f t="shared" ca="1" si="6"/>
        <v>470</v>
      </c>
      <c r="U8" s="2">
        <f t="shared" ca="1" si="7"/>
        <v>327.375</v>
      </c>
    </row>
    <row r="9" spans="1:21" x14ac:dyDescent="0.2">
      <c r="A9" s="2" t="s">
        <v>180</v>
      </c>
      <c r="B9" s="2" t="s">
        <v>156</v>
      </c>
      <c r="C9" s="2">
        <f t="shared" ca="1" si="2"/>
        <v>6</v>
      </c>
      <c r="D9" s="2">
        <f t="shared" ca="1" si="2"/>
        <v>7.2</v>
      </c>
      <c r="E9" s="2">
        <f t="shared" ca="1" si="2"/>
        <v>7.3</v>
      </c>
      <c r="F9" s="2">
        <f t="shared" ca="1" si="2"/>
        <v>60</v>
      </c>
      <c r="G9" s="2">
        <f t="shared" ca="1" si="2"/>
        <v>60</v>
      </c>
      <c r="H9" s="2">
        <f t="shared" ca="1" si="2"/>
        <v>1.6216216216216217</v>
      </c>
      <c r="I9" s="2">
        <f t="shared" ca="1" si="2"/>
        <v>1.1538461538461537</v>
      </c>
      <c r="J9" s="2">
        <f t="shared" ca="1" si="2"/>
        <v>125</v>
      </c>
      <c r="K9" s="2">
        <f t="shared" ca="1" si="2"/>
        <v>394</v>
      </c>
      <c r="L9" s="2">
        <f t="shared" ca="1" si="3"/>
        <v>269</v>
      </c>
      <c r="M9" s="2">
        <f t="shared" ca="1" si="2"/>
        <v>3.2705804831400647</v>
      </c>
      <c r="N9" s="2">
        <f t="shared" ca="1" si="2"/>
        <v>2.8342869480295638</v>
      </c>
      <c r="O9" s="2">
        <f t="shared" ca="1" si="4"/>
        <v>0.43629353511050084</v>
      </c>
      <c r="P9" s="2">
        <f t="shared" ca="1" si="2"/>
        <v>0.98958333333333326</v>
      </c>
      <c r="Q9" s="2">
        <f t="shared" ca="1" si="2"/>
        <v>0.82085699535363965</v>
      </c>
      <c r="R9" s="2">
        <f t="shared" ca="1" si="5"/>
        <v>-0.16872633797969361</v>
      </c>
      <c r="S9" s="2">
        <f t="shared" ca="1" si="8"/>
        <v>35.766666666666666</v>
      </c>
      <c r="T9" s="2">
        <f t="shared" ca="1" si="6"/>
        <v>92.683333333333337</v>
      </c>
      <c r="U9" s="2">
        <f t="shared" ca="1" si="7"/>
        <v>56.916666666666671</v>
      </c>
    </row>
    <row r="10" spans="1:21" x14ac:dyDescent="0.2">
      <c r="A10" s="2" t="s">
        <v>181</v>
      </c>
      <c r="B10" s="2" t="s">
        <v>157</v>
      </c>
      <c r="C10" s="2">
        <f t="shared" ca="1" si="2"/>
        <v>6</v>
      </c>
      <c r="D10" s="2">
        <f t="shared" ca="1" si="2"/>
        <v>8.6</v>
      </c>
      <c r="E10" s="2">
        <f t="shared" ca="1" si="2"/>
        <v>9.4</v>
      </c>
      <c r="F10" s="2">
        <f t="shared" ca="1" si="2"/>
        <v>48</v>
      </c>
      <c r="G10" s="2">
        <f t="shared" ca="1" si="2"/>
        <v>72</v>
      </c>
      <c r="H10" s="2">
        <f t="shared" ca="1" si="2"/>
        <v>1.2972972972972974</v>
      </c>
      <c r="I10" s="2">
        <f t="shared" ca="1" si="2"/>
        <v>1.2</v>
      </c>
      <c r="J10" s="2">
        <f t="shared" ca="1" si="2"/>
        <v>492</v>
      </c>
      <c r="K10" s="2">
        <f t="shared" ca="1" si="2"/>
        <v>474</v>
      </c>
      <c r="L10" s="2">
        <f t="shared" ca="1" si="3"/>
        <v>-18</v>
      </c>
      <c r="M10" s="2">
        <f t="shared" ca="1" si="2"/>
        <v>3.9825067935108862</v>
      </c>
      <c r="N10" s="2">
        <f t="shared" ca="1" si="2"/>
        <v>4.0257293966610872</v>
      </c>
      <c r="O10" s="2">
        <f t="shared" ca="1" si="4"/>
        <v>-4.3222603150200989E-2</v>
      </c>
      <c r="P10" s="2">
        <f t="shared" ca="1" si="2"/>
        <v>0.6495726495726496</v>
      </c>
      <c r="Q10" s="2">
        <f t="shared" ca="1" si="2"/>
        <v>0.82649604817463307</v>
      </c>
      <c r="R10" s="2">
        <f t="shared" ca="1" si="5"/>
        <v>0.17692339860198347</v>
      </c>
      <c r="S10" s="2">
        <f t="shared" ca="1" si="8"/>
        <v>172.54166666666666</v>
      </c>
      <c r="T10" s="2">
        <f t="shared" ca="1" si="6"/>
        <v>78.041666666666671</v>
      </c>
      <c r="U10" s="2">
        <f t="shared" ca="1" si="7"/>
        <v>-94.499999999999986</v>
      </c>
    </row>
    <row r="11" spans="1:21" x14ac:dyDescent="0.2">
      <c r="A11" s="2" t="s">
        <v>182</v>
      </c>
      <c r="B11" s="2" t="s">
        <v>158</v>
      </c>
      <c r="C11" s="2">
        <f t="shared" ca="1" si="2"/>
        <v>6</v>
      </c>
      <c r="D11" s="2">
        <f t="shared" ca="1" si="2"/>
        <v>7.4</v>
      </c>
      <c r="E11" s="2">
        <f t="shared" ca="1" si="2"/>
        <v>7.48</v>
      </c>
      <c r="F11" s="2">
        <f t="shared" ca="1" si="2"/>
        <v>48</v>
      </c>
      <c r="G11" s="2">
        <f t="shared" ca="1" si="2"/>
        <v>72</v>
      </c>
      <c r="H11" s="2">
        <f t="shared" ca="1" si="2"/>
        <v>1.2307692307692308</v>
      </c>
      <c r="I11" s="2">
        <f t="shared" ca="1" si="2"/>
        <v>1.2</v>
      </c>
      <c r="J11" s="2">
        <f t="shared" ca="1" si="2"/>
        <v>551</v>
      </c>
      <c r="K11" s="2">
        <f t="shared" ca="1" si="2"/>
        <v>1070</v>
      </c>
      <c r="L11" s="2">
        <f t="shared" ca="1" si="3"/>
        <v>519</v>
      </c>
      <c r="M11" s="2">
        <f t="shared" ca="1" si="2"/>
        <v>4.1433490596978819</v>
      </c>
      <c r="N11" s="2">
        <f t="shared" ca="1" si="2"/>
        <v>4.6021365708710942</v>
      </c>
      <c r="O11" s="2">
        <f t="shared" ca="1" si="4"/>
        <v>-0.45878751117321226</v>
      </c>
      <c r="P11" s="2">
        <f t="shared" ca="1" si="2"/>
        <v>0.63534083388484441</v>
      </c>
      <c r="Q11" s="2">
        <f t="shared" ca="1" si="2"/>
        <v>0.67300030646644193</v>
      </c>
      <c r="R11" s="2">
        <f t="shared" ca="1" si="5"/>
        <v>3.765947258159752E-2</v>
      </c>
      <c r="S11" s="2">
        <f t="shared" ca="1" si="8"/>
        <v>195.97916666666666</v>
      </c>
      <c r="T11" s="2">
        <f t="shared" ca="1" si="6"/>
        <v>391.84722222222223</v>
      </c>
      <c r="U11" s="2">
        <f t="shared" ca="1" si="7"/>
        <v>195.86805555555557</v>
      </c>
    </row>
    <row r="12" spans="1:21" x14ac:dyDescent="0.2">
      <c r="A12" s="2" t="s">
        <v>183</v>
      </c>
      <c r="B12" s="2" t="s">
        <v>159</v>
      </c>
      <c r="C12" s="2">
        <f t="shared" ca="1" si="2"/>
        <v>5</v>
      </c>
      <c r="D12" s="2">
        <f t="shared" ca="1" si="2"/>
        <v>10</v>
      </c>
      <c r="E12" s="2">
        <f t="shared" ca="1" si="2"/>
        <v>8.1</v>
      </c>
      <c r="F12" s="2">
        <f t="shared" ca="1" si="2"/>
        <v>80</v>
      </c>
      <c r="G12" s="2">
        <f t="shared" ca="1" si="2"/>
        <v>70</v>
      </c>
      <c r="H12" s="2">
        <f t="shared" ca="1" si="2"/>
        <v>1.9512195121951219</v>
      </c>
      <c r="I12" s="2">
        <f t="shared" ca="1" si="2"/>
        <v>1.3461538461538463</v>
      </c>
      <c r="J12" s="2">
        <f t="shared" ca="1" si="2"/>
        <v>199</v>
      </c>
      <c r="K12" s="2">
        <f t="shared" ca="1" si="2"/>
        <v>1371</v>
      </c>
      <c r="L12" s="2">
        <f t="shared" ca="1" si="3"/>
        <v>1172</v>
      </c>
      <c r="M12" s="2">
        <f t="shared" ca="1" si="2"/>
        <v>3.4781548234099291</v>
      </c>
      <c r="N12" s="2">
        <f t="shared" ca="1" si="2"/>
        <v>4.0819286838195543</v>
      </c>
      <c r="O12" s="2">
        <f t="shared" ca="1" si="4"/>
        <v>-0.60377386040962522</v>
      </c>
      <c r="P12" s="2">
        <f t="shared" ca="1" si="2"/>
        <v>0.92358438702583845</v>
      </c>
      <c r="Q12" s="2">
        <f t="shared" ca="1" si="2"/>
        <v>0.57514719553765103</v>
      </c>
      <c r="R12" s="2">
        <f t="shared" ca="1" si="5"/>
        <v>-0.34843719148818741</v>
      </c>
      <c r="S12" s="2">
        <f t="shared" ca="1" si="8"/>
        <v>34.9375</v>
      </c>
      <c r="T12" s="2">
        <f t="shared" ca="1" si="6"/>
        <v>685.61428571428576</v>
      </c>
      <c r="U12" s="2">
        <f t="shared" ca="1" si="7"/>
        <v>650.67678571428576</v>
      </c>
    </row>
    <row r="13" spans="1:21" x14ac:dyDescent="0.2">
      <c r="A13" s="2" t="s">
        <v>184</v>
      </c>
      <c r="B13" s="2" t="s">
        <v>160</v>
      </c>
      <c r="C13" s="2">
        <f t="shared" ca="1" si="2"/>
        <v>6</v>
      </c>
      <c r="D13" s="2">
        <f t="shared" ca="1" si="2"/>
        <v>8.1</v>
      </c>
      <c r="E13" s="2">
        <f t="shared" ca="1" si="2"/>
        <v>7.4</v>
      </c>
      <c r="F13" s="2">
        <f t="shared" ca="1" si="2"/>
        <v>63</v>
      </c>
      <c r="G13" s="2">
        <f t="shared" ca="1" si="2"/>
        <v>66</v>
      </c>
      <c r="H13" s="2">
        <f t="shared" ca="1" si="2"/>
        <v>1.5365853658536586</v>
      </c>
      <c r="I13" s="2">
        <f t="shared" ca="1" si="2"/>
        <v>1.2941176470588236</v>
      </c>
      <c r="J13" s="2">
        <f t="shared" ca="1" si="2"/>
        <v>308</v>
      </c>
      <c r="K13" s="2">
        <f t="shared" ca="1" si="2"/>
        <v>319</v>
      </c>
      <c r="L13" s="2">
        <f t="shared" ca="1" si="3"/>
        <v>11</v>
      </c>
      <c r="M13" s="2">
        <f t="shared" ca="1" si="2"/>
        <v>2.0260498633499835</v>
      </c>
      <c r="N13" s="2">
        <f t="shared" ca="1" si="2"/>
        <v>1.7131555565051044</v>
      </c>
      <c r="O13" s="2">
        <f t="shared" ca="1" si="4"/>
        <v>0.31289430684487907</v>
      </c>
      <c r="P13" s="2">
        <f t="shared" ca="1" si="2"/>
        <v>0.81115879828326176</v>
      </c>
      <c r="Q13" s="2">
        <f t="shared" ca="1" si="2"/>
        <v>0.84573681616559881</v>
      </c>
      <c r="R13" s="2">
        <f t="shared" ca="1" si="5"/>
        <v>3.4578017882337053E-2</v>
      </c>
      <c r="S13" s="2">
        <f t="shared" ca="1" si="8"/>
        <v>46.920634920634917</v>
      </c>
      <c r="T13" s="2">
        <f t="shared" ca="1" si="6"/>
        <v>43.106060606060609</v>
      </c>
      <c r="U13" s="2">
        <f t="shared" ca="1" si="7"/>
        <v>-3.8145743145743083</v>
      </c>
    </row>
    <row r="14" spans="1:21" x14ac:dyDescent="0.2">
      <c r="A14" s="2" t="s">
        <v>185</v>
      </c>
      <c r="B14" s="2" t="s">
        <v>161</v>
      </c>
      <c r="C14" s="2">
        <f t="shared" ca="1" si="2"/>
        <v>6</v>
      </c>
      <c r="D14" s="2">
        <f t="shared" ca="1" si="2"/>
        <v>10</v>
      </c>
      <c r="E14" s="2">
        <f t="shared" ca="1" si="2"/>
        <v>8.8000000000000007</v>
      </c>
      <c r="F14" s="2">
        <f t="shared" ca="1" si="2"/>
        <v>74</v>
      </c>
      <c r="G14" s="2">
        <f t="shared" ca="1" si="2"/>
        <v>63</v>
      </c>
      <c r="H14" s="2">
        <f t="shared" ca="1" si="2"/>
        <v>1.8048780487804879</v>
      </c>
      <c r="I14" s="2">
        <f t="shared" ca="1" si="2"/>
        <v>1.2352941176470589</v>
      </c>
      <c r="J14" s="2">
        <f t="shared" ca="1" si="2"/>
        <v>158</v>
      </c>
      <c r="K14" s="2">
        <f t="shared" ca="1" si="2"/>
        <v>185</v>
      </c>
      <c r="L14" s="2">
        <f t="shared" ca="1" si="3"/>
        <v>27</v>
      </c>
      <c r="M14" s="2">
        <f t="shared" ca="1" si="2"/>
        <v>3.1082109982683122</v>
      </c>
      <c r="N14" s="2">
        <f t="shared" ca="1" si="2"/>
        <v>1.998430756918057</v>
      </c>
      <c r="O14" s="2">
        <f t="shared" ca="1" si="4"/>
        <v>1.1097802413502551</v>
      </c>
      <c r="P14" s="2">
        <f t="shared" ca="1" si="2"/>
        <v>0.96225247524752477</v>
      </c>
      <c r="Q14" s="2">
        <f t="shared" ca="1" si="2"/>
        <v>0.9004424778761061</v>
      </c>
      <c r="R14" s="2">
        <f t="shared" ca="1" si="5"/>
        <v>-6.1809997371418679E-2</v>
      </c>
      <c r="S14" s="2">
        <f t="shared" ca="1" si="8"/>
        <v>31.418918918918919</v>
      </c>
      <c r="T14" s="2">
        <f t="shared" ca="1" si="6"/>
        <v>16.476190476190474</v>
      </c>
      <c r="U14" s="2">
        <f t="shared" ca="1" si="7"/>
        <v>-14.942728442728445</v>
      </c>
    </row>
    <row r="15" spans="1:21" x14ac:dyDescent="0.2">
      <c r="A15" s="2" t="s">
        <v>186</v>
      </c>
      <c r="B15" s="2" t="s">
        <v>162</v>
      </c>
      <c r="C15" s="2">
        <f t="shared" ca="1" si="2"/>
        <v>6</v>
      </c>
      <c r="D15" s="2">
        <f t="shared" ca="1" si="2"/>
        <v>9</v>
      </c>
      <c r="E15" s="2">
        <f t="shared" ca="1" si="2"/>
        <v>7.2</v>
      </c>
      <c r="F15" s="2">
        <f t="shared" ca="1" si="2"/>
        <v>50</v>
      </c>
      <c r="G15" s="2">
        <f t="shared" ca="1" si="2"/>
        <v>60</v>
      </c>
      <c r="H15" s="2">
        <f t="shared" ca="1" si="2"/>
        <v>1.2195121951219512</v>
      </c>
      <c r="I15" s="2">
        <f t="shared" ca="1" si="2"/>
        <v>1.1764705882352942</v>
      </c>
      <c r="J15" s="2">
        <f t="shared" ca="1" si="2"/>
        <v>241</v>
      </c>
      <c r="K15" s="2">
        <f t="shared" ca="1" si="2"/>
        <v>319</v>
      </c>
      <c r="L15" s="2">
        <f t="shared" ca="1" si="3"/>
        <v>78</v>
      </c>
      <c r="M15" s="2">
        <f t="shared" ca="1" si="2"/>
        <v>2.7254446940798127</v>
      </c>
      <c r="N15" s="2">
        <f t="shared" ca="1" si="2"/>
        <v>2.6609743166226707</v>
      </c>
      <c r="O15" s="2">
        <f t="shared" ca="1" si="4"/>
        <v>6.4470377457142014E-2</v>
      </c>
      <c r="P15" s="2">
        <f t="shared" ca="1" si="2"/>
        <v>0.81712062256809337</v>
      </c>
      <c r="Q15" s="2">
        <f t="shared" ca="1" si="2"/>
        <v>0.84690553745928332</v>
      </c>
      <c r="R15" s="2">
        <f t="shared" ca="1" si="5"/>
        <v>2.9784914891189951E-2</v>
      </c>
      <c r="S15" s="2">
        <f t="shared" ca="1" si="8"/>
        <v>41.38</v>
      </c>
      <c r="T15" s="2">
        <f t="shared" ca="1" si="6"/>
        <v>78.666666666666671</v>
      </c>
      <c r="U15" s="2">
        <f t="shared" ca="1" si="7"/>
        <v>37.286666666666669</v>
      </c>
    </row>
    <row r="16" spans="1:21" x14ac:dyDescent="0.2">
      <c r="A16" s="2" t="s">
        <v>187</v>
      </c>
      <c r="B16" s="2" t="s">
        <v>163</v>
      </c>
      <c r="C16" s="2">
        <f t="shared" ca="1" si="2"/>
        <v>6</v>
      </c>
      <c r="D16" s="2">
        <f t="shared" ca="1" si="2"/>
        <v>9</v>
      </c>
      <c r="E16" s="2">
        <f t="shared" ca="1" si="2"/>
        <v>9.1999999999999993</v>
      </c>
      <c r="F16" s="2">
        <f t="shared" ca="1" si="2"/>
        <v>60</v>
      </c>
      <c r="G16" s="2">
        <f t="shared" ca="1" si="2"/>
        <v>60</v>
      </c>
      <c r="H16" s="2">
        <f t="shared" ca="1" si="2"/>
        <v>1.4634146341463414</v>
      </c>
      <c r="I16" s="2">
        <f t="shared" ca="1" si="2"/>
        <v>1.1764705882352942</v>
      </c>
      <c r="J16" s="2">
        <f t="shared" ca="1" si="2"/>
        <v>248</v>
      </c>
      <c r="K16" s="2">
        <f t="shared" ca="1" si="2"/>
        <v>33</v>
      </c>
      <c r="L16" s="2">
        <f t="shared" ca="1" si="3"/>
        <v>-215</v>
      </c>
      <c r="M16" s="2">
        <f t="shared" ca="1" si="2"/>
        <v>2.2371584764563481</v>
      </c>
      <c r="N16" s="2">
        <f t="shared" ca="1" si="2"/>
        <v>1.3471829722737418</v>
      </c>
      <c r="O16" s="2">
        <f t="shared" ca="1" si="4"/>
        <v>0.88997550418260629</v>
      </c>
      <c r="P16" s="2">
        <f t="shared" ca="1" si="2"/>
        <v>0.83776595744680848</v>
      </c>
      <c r="Q16" s="2">
        <f t="shared" ca="1" si="2"/>
        <v>1.0209424083769634</v>
      </c>
      <c r="R16" s="2">
        <f t="shared" ca="1" si="5"/>
        <v>0.18317645093015489</v>
      </c>
      <c r="S16" s="2">
        <f t="shared" ca="1" si="8"/>
        <v>35.333333333333336</v>
      </c>
      <c r="T16" s="2">
        <f t="shared" ca="1" si="6"/>
        <v>5.5666666666666664</v>
      </c>
      <c r="U16" s="2">
        <f t="shared" ca="1" si="7"/>
        <v>-29.766666666666669</v>
      </c>
    </row>
    <row r="17" spans="1:21" x14ac:dyDescent="0.2">
      <c r="A17" s="2" t="s">
        <v>188</v>
      </c>
      <c r="B17" s="2" t="s">
        <v>164</v>
      </c>
      <c r="C17" s="2">
        <f t="shared" ca="1" si="2"/>
        <v>6</v>
      </c>
      <c r="D17" s="2">
        <f t="shared" ca="1" si="2"/>
        <v>10</v>
      </c>
      <c r="E17" s="2">
        <f t="shared" ca="1" si="2"/>
        <v>6.6</v>
      </c>
      <c r="F17" s="2">
        <f t="shared" ca="1" si="2"/>
        <v>44</v>
      </c>
      <c r="G17" s="2">
        <f t="shared" ca="1" si="2"/>
        <v>50</v>
      </c>
      <c r="H17" s="2">
        <f t="shared" ca="1" si="2"/>
        <v>1.0731707317073171</v>
      </c>
      <c r="I17" s="2">
        <f t="shared" ca="1" si="2"/>
        <v>0.98039215686274506</v>
      </c>
      <c r="J17" s="2">
        <f t="shared" ca="1" si="2"/>
        <v>184</v>
      </c>
      <c r="K17" s="2">
        <f t="shared" ca="1" si="2"/>
        <v>374</v>
      </c>
      <c r="L17" s="2">
        <f t="shared" ca="1" si="3"/>
        <v>190</v>
      </c>
      <c r="M17" s="2">
        <f t="shared" ca="1" si="2"/>
        <v>1.7520023387889501</v>
      </c>
      <c r="N17" s="2">
        <f t="shared" ca="1" si="2"/>
        <v>1.6698009744031312</v>
      </c>
      <c r="O17" s="2">
        <f t="shared" ca="1" si="4"/>
        <v>8.220136438581882E-2</v>
      </c>
      <c r="P17" s="2">
        <f t="shared" ca="1" si="2"/>
        <v>0.83574007220216606</v>
      </c>
      <c r="Q17" s="2">
        <f t="shared" ca="1" si="2"/>
        <v>0.78407720144752713</v>
      </c>
      <c r="R17" s="2">
        <f t="shared" ca="1" si="5"/>
        <v>-5.1662870754638934E-2</v>
      </c>
      <c r="S17" s="2">
        <f t="shared" ca="1" si="8"/>
        <v>29.363636363636363</v>
      </c>
      <c r="T17" s="2">
        <f t="shared" ca="1" si="6"/>
        <v>89.24</v>
      </c>
      <c r="U17" s="2">
        <f t="shared" ca="1" si="7"/>
        <v>59.876363636363635</v>
      </c>
    </row>
    <row r="18" spans="1:21" x14ac:dyDescent="0.2">
      <c r="A18" s="2" t="s">
        <v>189</v>
      </c>
      <c r="B18" s="2" t="s">
        <v>165</v>
      </c>
      <c r="C18" s="2">
        <f t="shared" ca="1" si="2"/>
        <v>6</v>
      </c>
      <c r="D18" s="2">
        <f t="shared" ca="1" si="2"/>
        <v>9</v>
      </c>
      <c r="E18" s="2">
        <f t="shared" ca="1" si="2"/>
        <v>6.8</v>
      </c>
      <c r="F18" s="2">
        <f t="shared" ca="1" si="2"/>
        <v>66</v>
      </c>
      <c r="G18" s="2">
        <f t="shared" ca="1" si="2"/>
        <v>54</v>
      </c>
      <c r="H18" s="2">
        <f t="shared" ca="1" si="2"/>
        <v>1.9411764705882353</v>
      </c>
      <c r="I18" s="2">
        <f t="shared" ca="1" si="2"/>
        <v>1.0588235294117647</v>
      </c>
      <c r="J18" s="2">
        <f t="shared" ca="1" si="2"/>
        <v>232</v>
      </c>
      <c r="K18" s="2">
        <f t="shared" ca="1" si="2"/>
        <v>530</v>
      </c>
      <c r="L18" s="2">
        <f t="shared" ca="1" si="3"/>
        <v>298</v>
      </c>
      <c r="M18" s="2">
        <f t="shared" ca="1" si="2"/>
        <v>3.5259415500851339</v>
      </c>
      <c r="N18" s="2">
        <f t="shared" ca="1" si="2"/>
        <v>2.4790890167440898</v>
      </c>
      <c r="O18" s="2">
        <f t="shared" ca="1" si="4"/>
        <v>1.0468525333410441</v>
      </c>
      <c r="P18" s="2">
        <f t="shared" ca="1" si="2"/>
        <v>0.83756345177664981</v>
      </c>
      <c r="Q18" s="2">
        <f t="shared" ca="1" si="2"/>
        <v>0.72595656670113762</v>
      </c>
      <c r="R18" s="2">
        <f t="shared" ca="1" si="5"/>
        <v>-0.1116068850755122</v>
      </c>
      <c r="S18" s="2">
        <f t="shared" ca="1" si="8"/>
        <v>31.333333333333332</v>
      </c>
      <c r="T18" s="2">
        <f t="shared" ca="1" si="6"/>
        <v>141.14814814814815</v>
      </c>
      <c r="U18" s="2">
        <f t="shared" ca="1" si="7"/>
        <v>109.81481481481482</v>
      </c>
    </row>
    <row r="19" spans="1:21" x14ac:dyDescent="0.2">
      <c r="A19" s="2" t="s">
        <v>190</v>
      </c>
      <c r="B19" s="2" t="s">
        <v>166</v>
      </c>
      <c r="C19" s="2">
        <f t="shared" ca="1" si="2"/>
        <v>5</v>
      </c>
      <c r="D19" s="2">
        <f t="shared" ca="1" si="2"/>
        <v>10</v>
      </c>
      <c r="E19" s="2">
        <f t="shared" ca="1" si="2"/>
        <v>8.1999999999999993</v>
      </c>
      <c r="F19" s="2">
        <f t="shared" ca="1" si="2"/>
        <v>96</v>
      </c>
      <c r="G19" s="2">
        <f t="shared" ca="1" si="2"/>
        <v>80</v>
      </c>
      <c r="H19" s="2">
        <f t="shared" ca="1" si="2"/>
        <v>2.3414634146341462</v>
      </c>
      <c r="I19" s="2">
        <f t="shared" ca="1" si="2"/>
        <v>1.5686274509803921</v>
      </c>
      <c r="J19" s="2">
        <f t="shared" ca="1" si="2"/>
        <v>110</v>
      </c>
      <c r="K19" s="2">
        <f t="shared" ca="1" si="2"/>
        <v>1353</v>
      </c>
      <c r="L19" s="2">
        <f t="shared" ca="1" si="3"/>
        <v>1243</v>
      </c>
      <c r="M19" s="2">
        <f t="shared" ca="1" si="2"/>
        <v>3.476927435285917</v>
      </c>
      <c r="N19" s="2">
        <f t="shared" ca="1" si="2"/>
        <v>3.4135830178286044</v>
      </c>
      <c r="O19" s="2">
        <f t="shared" ca="1" si="4"/>
        <v>6.3344417457312563E-2</v>
      </c>
      <c r="P19" s="2">
        <f t="shared" ca="1" si="2"/>
        <v>0.97911607576493442</v>
      </c>
      <c r="Q19" s="2">
        <f t="shared" ca="1" si="2"/>
        <v>0.60588406641421499</v>
      </c>
      <c r="R19" s="2">
        <f t="shared" ca="1" si="5"/>
        <v>-0.37323200935071943</v>
      </c>
      <c r="S19" s="2">
        <f t="shared" ca="1" si="8"/>
        <v>12.09375</v>
      </c>
      <c r="T19" s="2">
        <f t="shared" ca="1" si="6"/>
        <v>563.26250000000005</v>
      </c>
      <c r="U19" s="2">
        <f t="shared" ca="1" si="7"/>
        <v>551.16875000000005</v>
      </c>
    </row>
    <row r="20" spans="1:21" x14ac:dyDescent="0.2">
      <c r="A20" s="2" t="s">
        <v>249</v>
      </c>
      <c r="B20" s="2" t="s">
        <v>167</v>
      </c>
      <c r="C20" s="2">
        <f t="shared" ca="1" si="2"/>
        <v>5</v>
      </c>
      <c r="D20" s="2">
        <f t="shared" ca="1" si="2"/>
        <v>7.8</v>
      </c>
      <c r="E20" s="2">
        <f t="shared" ca="1" si="2"/>
        <v>8.6</v>
      </c>
      <c r="F20" s="2">
        <f t="shared" ca="1" si="2"/>
        <v>85</v>
      </c>
      <c r="G20" s="2">
        <f t="shared" ca="1" si="2"/>
        <v>88</v>
      </c>
      <c r="H20" s="2">
        <f t="shared" ca="1" si="2"/>
        <v>2.5757575757575757</v>
      </c>
      <c r="I20" s="2">
        <f t="shared" ca="1" si="2"/>
        <v>1.8333333333333333</v>
      </c>
      <c r="J20" s="2">
        <f t="shared" ca="1" si="2"/>
        <v>3</v>
      </c>
      <c r="K20" s="2">
        <f t="shared" ca="1" si="2"/>
        <v>790</v>
      </c>
      <c r="L20" s="2">
        <f t="shared" ca="1" si="3"/>
        <v>787</v>
      </c>
      <c r="M20" s="2">
        <f t="shared" ca="1" si="2"/>
        <v>4.9876742014083018</v>
      </c>
      <c r="N20" s="2">
        <f t="shared" ca="1" si="2"/>
        <v>3.3620219346937197</v>
      </c>
      <c r="O20" s="2">
        <f t="shared" ca="1" si="4"/>
        <v>1.6256522667145821</v>
      </c>
      <c r="P20" s="2">
        <f t="shared" ca="1" si="2"/>
        <v>1.2173546756529063</v>
      </c>
      <c r="Q20" s="2">
        <f t="shared" ca="1" si="2"/>
        <v>0.73158253751705327</v>
      </c>
      <c r="R20" s="2">
        <f t="shared" ca="1" si="5"/>
        <v>-0.48577213813585307</v>
      </c>
      <c r="S20" s="2">
        <f t="shared" ca="1" si="8"/>
        <v>38.705882352941174</v>
      </c>
      <c r="T20" s="2">
        <f t="shared" ca="1" si="6"/>
        <v>200.98863636363637</v>
      </c>
      <c r="U20" s="2">
        <f t="shared" ca="1" si="7"/>
        <v>162.28275401069521</v>
      </c>
    </row>
    <row r="21" spans="1:21" x14ac:dyDescent="0.2">
      <c r="A21" s="2" t="s">
        <v>250</v>
      </c>
      <c r="B21" s="2" t="s">
        <v>168</v>
      </c>
      <c r="C21" s="2">
        <f t="shared" ca="1" si="2"/>
        <v>5</v>
      </c>
      <c r="D21" s="2">
        <f t="shared" ca="1" si="2"/>
        <v>8.8000000000000007</v>
      </c>
      <c r="E21" s="2">
        <f t="shared" ca="1" si="2"/>
        <v>7.6</v>
      </c>
      <c r="F21" s="2">
        <f t="shared" ca="1" si="2"/>
        <v>86</v>
      </c>
      <c r="G21" s="2">
        <f t="shared" ca="1" si="2"/>
        <v>110</v>
      </c>
      <c r="H21" s="2">
        <f t="shared" ca="1" si="2"/>
        <v>2.4571428571428573</v>
      </c>
      <c r="I21" s="2">
        <f t="shared" ca="1" si="2"/>
        <v>2.2916666666666665</v>
      </c>
      <c r="J21" s="2">
        <f t="shared" ca="1" si="2"/>
        <v>91</v>
      </c>
      <c r="K21" s="2">
        <f t="shared" ca="1" si="2"/>
        <v>705</v>
      </c>
      <c r="L21" s="2">
        <f t="shared" ca="1" si="3"/>
        <v>614</v>
      </c>
      <c r="M21" s="2">
        <f t="shared" ca="1" si="2"/>
        <v>3.3549161218835191</v>
      </c>
      <c r="N21" s="2">
        <f t="shared" ca="1" si="2"/>
        <v>3.8919356521617074</v>
      </c>
      <c r="O21" s="2">
        <f t="shared" ca="1" si="4"/>
        <v>-0.53701953027818838</v>
      </c>
      <c r="P21" s="2">
        <f t="shared" ca="1" si="2"/>
        <v>0.97727272727272718</v>
      </c>
      <c r="Q21" s="2">
        <f t="shared" ca="1" si="2"/>
        <v>0.79422169811320753</v>
      </c>
      <c r="R21" s="2">
        <f t="shared" ca="1" si="5"/>
        <v>-0.18305102915951965</v>
      </c>
      <c r="S21" s="2">
        <f t="shared" ref="S21:T37" ca="1" si="9">INDIRECT($A21&amp;"!"&amp;S$2&amp;S$3)</f>
        <v>9.8837209302325579</v>
      </c>
      <c r="T21" s="2">
        <f t="shared" ca="1" si="9"/>
        <v>150.03636363636363</v>
      </c>
      <c r="U21" s="2">
        <f t="shared" ca="1" si="7"/>
        <v>140.15264270613108</v>
      </c>
    </row>
    <row r="22" spans="1:21" x14ac:dyDescent="0.2">
      <c r="A22" s="2" t="s">
        <v>251</v>
      </c>
      <c r="B22" s="2" t="s">
        <v>169</v>
      </c>
      <c r="C22" s="2">
        <f t="shared" ca="1" si="2"/>
        <v>6</v>
      </c>
      <c r="D22" s="2">
        <f t="shared" ca="1" si="2"/>
        <v>10</v>
      </c>
      <c r="E22" s="2">
        <f t="shared" ca="1" si="2"/>
        <v>9.6</v>
      </c>
      <c r="F22" s="2">
        <f t="shared" ca="1" si="2"/>
        <v>98</v>
      </c>
      <c r="G22" s="2">
        <f t="shared" ca="1" si="2"/>
        <v>122</v>
      </c>
      <c r="H22" s="2">
        <f t="shared" ca="1" si="2"/>
        <v>2.2790697674418605</v>
      </c>
      <c r="I22" s="2">
        <f t="shared" ca="1" si="2"/>
        <v>2.5416666666666665</v>
      </c>
      <c r="J22" s="2">
        <f t="shared" ca="1" si="2"/>
        <v>7</v>
      </c>
      <c r="K22" s="2">
        <f t="shared" ca="1" si="2"/>
        <v>148</v>
      </c>
      <c r="L22" s="2">
        <f t="shared" ca="1" si="3"/>
        <v>141</v>
      </c>
      <c r="M22" s="2">
        <f t="shared" ca="1" si="2"/>
        <v>4.9054177114276456</v>
      </c>
      <c r="N22" s="2">
        <f t="shared" ca="1" si="2"/>
        <v>5.1196672653407287</v>
      </c>
      <c r="O22" s="2">
        <f t="shared" ca="1" si="4"/>
        <v>-0.21424955391308309</v>
      </c>
      <c r="P22" s="2">
        <f t="shared" ca="1" si="2"/>
        <v>1.3170433720219914</v>
      </c>
      <c r="Q22" s="2">
        <f t="shared" ca="1" si="2"/>
        <v>1.0232876712328767</v>
      </c>
      <c r="R22" s="2">
        <f t="shared" ca="1" si="5"/>
        <v>-0.29375570078911473</v>
      </c>
      <c r="S22" s="2">
        <f t="shared" ca="1" si="9"/>
        <v>80.663265306122454</v>
      </c>
      <c r="T22" s="2">
        <f t="shared" ca="1" si="9"/>
        <v>32.016393442622949</v>
      </c>
      <c r="U22" s="2">
        <f t="shared" ca="1" si="7"/>
        <v>-48.646871863499506</v>
      </c>
    </row>
    <row r="23" spans="1:21" x14ac:dyDescent="0.2">
      <c r="A23" s="2" t="s">
        <v>252</v>
      </c>
      <c r="B23" s="2" t="s">
        <v>170</v>
      </c>
      <c r="C23" s="2">
        <f t="shared" ca="1" si="2"/>
        <v>6</v>
      </c>
      <c r="D23" s="2">
        <f t="shared" ca="1" si="2"/>
        <v>8.8000000000000007</v>
      </c>
      <c r="E23" s="2">
        <f t="shared" ca="1" si="2"/>
        <v>4.4000000000000004</v>
      </c>
      <c r="F23" s="2">
        <f t="shared" ca="1" si="2"/>
        <v>126</v>
      </c>
      <c r="G23" s="2">
        <f t="shared" ca="1" si="2"/>
        <v>130</v>
      </c>
      <c r="H23" s="2">
        <f t="shared" ca="1" si="2"/>
        <v>3.5</v>
      </c>
      <c r="I23" s="2">
        <f t="shared" ca="1" si="2"/>
        <v>2.7083333333333335</v>
      </c>
      <c r="J23" s="2">
        <f t="shared" ca="1" si="2"/>
        <v>133.25</v>
      </c>
      <c r="K23" s="2">
        <f t="shared" ca="1" si="2"/>
        <v>1702</v>
      </c>
      <c r="L23" s="2">
        <f t="shared" ca="1" si="3"/>
        <v>1568.75</v>
      </c>
      <c r="M23" s="2">
        <f t="shared" ca="1" si="2"/>
        <v>6.04890781168681</v>
      </c>
      <c r="N23" s="2">
        <f t="shared" ca="1" si="2"/>
        <v>6.3601987122710613</v>
      </c>
      <c r="O23" s="2">
        <f t="shared" ca="1" si="4"/>
        <v>-0.31129090058425124</v>
      </c>
      <c r="P23" s="2">
        <f t="shared" ca="1" si="2"/>
        <v>0.98813056379821962</v>
      </c>
      <c r="Q23" s="2">
        <f t="shared" ca="1" si="2"/>
        <v>0.65215614142652767</v>
      </c>
      <c r="R23" s="2">
        <f t="shared" ca="1" si="5"/>
        <v>-0.33597442237169195</v>
      </c>
      <c r="S23" s="2">
        <f t="shared" ca="1" si="9"/>
        <v>20.305555555555557</v>
      </c>
      <c r="T23" s="2">
        <f t="shared" ca="1" si="9"/>
        <v>647.12307692307695</v>
      </c>
      <c r="U23" s="2">
        <f t="shared" ca="1" si="7"/>
        <v>626.81752136752141</v>
      </c>
    </row>
    <row r="24" spans="1:21" x14ac:dyDescent="0.2">
      <c r="A24" s="2" t="s">
        <v>255</v>
      </c>
      <c r="B24" s="2" t="s">
        <v>171</v>
      </c>
      <c r="C24" s="2">
        <f t="shared" ca="1" si="2"/>
        <v>6</v>
      </c>
      <c r="D24" s="2">
        <f t="shared" ca="1" si="2"/>
        <v>8.8000000000000007</v>
      </c>
      <c r="E24" s="2">
        <f t="shared" ca="1" si="2"/>
        <v>9</v>
      </c>
      <c r="F24" s="2">
        <f t="shared" ca="1" si="2"/>
        <v>108</v>
      </c>
      <c r="G24" s="2">
        <f t="shared" ca="1" si="2"/>
        <v>105</v>
      </c>
      <c r="H24" s="2">
        <f t="shared" ca="1" si="2"/>
        <v>3.0857142857142859</v>
      </c>
      <c r="I24" s="2">
        <f t="shared" ca="1" si="2"/>
        <v>2.2826086956521738</v>
      </c>
      <c r="J24" s="2">
        <f t="shared" ca="1" si="2"/>
        <v>357</v>
      </c>
      <c r="K24" s="2">
        <f t="shared" ca="1" si="2"/>
        <v>884</v>
      </c>
      <c r="L24" s="2">
        <f t="shared" ca="1" si="3"/>
        <v>527</v>
      </c>
      <c r="M24" s="2">
        <f t="shared" ca="1" si="2"/>
        <v>4.8286609309988435</v>
      </c>
      <c r="N24" s="2">
        <f t="shared" ca="1" si="2"/>
        <v>4.3084570245468568</v>
      </c>
      <c r="O24" s="2">
        <f t="shared" ca="1" si="4"/>
        <v>0.52020390645198678</v>
      </c>
      <c r="P24" s="2">
        <f t="shared" ca="1" si="2"/>
        <v>0.85151116951379768</v>
      </c>
      <c r="Q24" s="2">
        <f t="shared" ca="1" si="2"/>
        <v>0.7402519496100779</v>
      </c>
      <c r="R24" s="2">
        <f t="shared" ca="1" si="5"/>
        <v>-0.11125921990371979</v>
      </c>
      <c r="S24" s="2">
        <f t="shared" ca="1" si="9"/>
        <v>52.361111111111114</v>
      </c>
      <c r="T24" s="2">
        <f t="shared" ca="1" si="9"/>
        <v>256.15238095238095</v>
      </c>
      <c r="U24" s="2">
        <f t="shared" ca="1" si="7"/>
        <v>203.79126984126984</v>
      </c>
    </row>
    <row r="25" spans="1:21" x14ac:dyDescent="0.2">
      <c r="A25" s="2" t="s">
        <v>256</v>
      </c>
      <c r="B25" s="2" t="s">
        <v>172</v>
      </c>
      <c r="C25" s="2">
        <f t="shared" ref="C25:S37" ca="1" si="10">INDIRECT($A25&amp;"!"&amp;C$2&amp;C$3)</f>
        <v>6</v>
      </c>
      <c r="D25" s="2">
        <f t="shared" ca="1" si="10"/>
        <v>9.1999999999999993</v>
      </c>
      <c r="E25" s="2">
        <f t="shared" ca="1" si="10"/>
        <v>5</v>
      </c>
      <c r="F25" s="2">
        <f t="shared" ca="1" si="10"/>
        <v>72</v>
      </c>
      <c r="G25" s="2">
        <f t="shared" ca="1" si="10"/>
        <v>116</v>
      </c>
      <c r="H25" s="2">
        <f t="shared" ca="1" si="10"/>
        <v>1.6744186046511629</v>
      </c>
      <c r="I25" s="2">
        <f t="shared" ca="1" si="10"/>
        <v>2.4680851063829787</v>
      </c>
      <c r="J25" s="2">
        <f t="shared" ca="1" si="10"/>
        <v>146</v>
      </c>
      <c r="K25" s="2">
        <f t="shared" ca="1" si="10"/>
        <v>342</v>
      </c>
      <c r="L25" s="2">
        <f t="shared" ca="1" si="3"/>
        <v>196</v>
      </c>
      <c r="M25" s="2">
        <f t="shared" ca="1" si="10"/>
        <v>3.0057162226454777</v>
      </c>
      <c r="N25" s="2">
        <f t="shared" ca="1" si="10"/>
        <v>3.7258007353230731</v>
      </c>
      <c r="O25" s="2">
        <f t="shared" ca="1" si="4"/>
        <v>-0.72008451267759543</v>
      </c>
      <c r="P25" s="2">
        <f t="shared" ca="1" si="10"/>
        <v>0.93950177935943058</v>
      </c>
      <c r="Q25" s="2">
        <f t="shared" ca="1" si="10"/>
        <v>0.93674293405114406</v>
      </c>
      <c r="R25" s="2">
        <f t="shared" ca="1" si="5"/>
        <v>-2.7588453082865172E-3</v>
      </c>
      <c r="S25" s="2">
        <f t="shared" ca="1" si="10"/>
        <v>21</v>
      </c>
      <c r="T25" s="2">
        <f t="shared" ca="1" si="9"/>
        <v>63.482758620689658</v>
      </c>
      <c r="U25" s="2">
        <f t="shared" ca="1" si="7"/>
        <v>42.482758620689658</v>
      </c>
    </row>
    <row r="26" spans="1:21" x14ac:dyDescent="0.2">
      <c r="A26" s="2" t="s">
        <v>257</v>
      </c>
      <c r="B26" s="2" t="s">
        <v>173</v>
      </c>
      <c r="C26" s="2">
        <f t="shared" ca="1" si="10"/>
        <v>6</v>
      </c>
      <c r="D26" s="2">
        <f t="shared" ca="1" si="10"/>
        <v>8.1999999999999993</v>
      </c>
      <c r="E26" s="2">
        <f t="shared" ca="1" si="10"/>
        <v>7.1</v>
      </c>
      <c r="F26" s="2">
        <f t="shared" ca="1" si="10"/>
        <v>84</v>
      </c>
      <c r="G26" s="2">
        <f t="shared" ca="1" si="10"/>
        <v>96</v>
      </c>
      <c r="H26" s="2">
        <f t="shared" ca="1" si="10"/>
        <v>1.9534883720930232</v>
      </c>
      <c r="I26" s="2">
        <f t="shared" ca="1" si="10"/>
        <v>1.92</v>
      </c>
      <c r="J26" s="2">
        <f t="shared" ca="1" si="10"/>
        <v>539</v>
      </c>
      <c r="K26" s="2">
        <f t="shared" ca="1" si="10"/>
        <v>961</v>
      </c>
      <c r="L26" s="2">
        <f t="shared" ca="1" si="3"/>
        <v>422</v>
      </c>
      <c r="M26" s="2">
        <f t="shared" ca="1" si="10"/>
        <v>3.3306190499386075</v>
      </c>
      <c r="N26" s="2">
        <f t="shared" ca="1" si="10"/>
        <v>4.3698409815554653</v>
      </c>
      <c r="O26" s="2">
        <f t="shared" ca="1" si="4"/>
        <v>-1.0392219316168578</v>
      </c>
      <c r="P26" s="2">
        <f t="shared" ca="1" si="10"/>
        <v>0.77419354838709675</v>
      </c>
      <c r="Q26" s="2">
        <f t="shared" ca="1" si="10"/>
        <v>0.71809914931064833</v>
      </c>
      <c r="R26" s="2">
        <f t="shared" ca="1" si="5"/>
        <v>-5.609439907644842E-2</v>
      </c>
      <c r="S26" s="2">
        <f t="shared" ca="1" si="9"/>
        <v>96.44047619047619</v>
      </c>
      <c r="T26" s="2">
        <f t="shared" ca="1" si="9"/>
        <v>283.26041666666669</v>
      </c>
      <c r="U26" s="2">
        <f t="shared" ca="1" si="7"/>
        <v>186.81994047619048</v>
      </c>
    </row>
    <row r="27" spans="1:21" x14ac:dyDescent="0.2">
      <c r="A27" s="2" t="s">
        <v>258</v>
      </c>
      <c r="B27" s="2" t="s">
        <v>174</v>
      </c>
      <c r="C27" s="2">
        <f t="shared" ca="1" si="10"/>
        <v>5</v>
      </c>
      <c r="D27" s="2">
        <f t="shared" ca="1" si="10"/>
        <v>10</v>
      </c>
      <c r="E27" s="2">
        <f t="shared" ca="1" si="10"/>
        <v>9.6999999999999993</v>
      </c>
      <c r="F27" s="2">
        <f t="shared" ca="1" si="10"/>
        <v>75</v>
      </c>
      <c r="G27" s="2">
        <f t="shared" ca="1" si="10"/>
        <v>147</v>
      </c>
      <c r="H27" s="2">
        <f t="shared" ca="1" si="10"/>
        <v>1.7441860465116279</v>
      </c>
      <c r="I27" s="2">
        <f t="shared" ca="1" si="10"/>
        <v>3.7692307692307692</v>
      </c>
      <c r="J27" s="2">
        <f t="shared" ca="1" si="10"/>
        <v>226</v>
      </c>
      <c r="K27" s="2">
        <f t="shared" ca="1" si="10"/>
        <v>287</v>
      </c>
      <c r="L27" s="2">
        <f t="shared" ca="1" si="3"/>
        <v>61</v>
      </c>
      <c r="M27" s="2">
        <f t="shared" ca="1" si="10"/>
        <v>4.3661336355622513</v>
      </c>
      <c r="N27" s="2">
        <f t="shared" ca="1" si="10"/>
        <v>7.2165277387805</v>
      </c>
      <c r="O27" s="2">
        <f t="shared" ca="1" si="4"/>
        <v>-2.8503941032182487</v>
      </c>
      <c r="P27" s="2">
        <f t="shared" ca="1" si="10"/>
        <v>0.9957498482088647</v>
      </c>
      <c r="Q27" s="2">
        <f t="shared" ca="1" si="10"/>
        <v>0.94594594594594594</v>
      </c>
      <c r="R27" s="2">
        <f t="shared" ca="1" si="5"/>
        <v>-4.9803902262918753E-2</v>
      </c>
      <c r="S27" s="2">
        <f t="shared" ca="1" si="9"/>
        <v>87.213333333333338</v>
      </c>
      <c r="T27" s="2">
        <f t="shared" ca="1" si="9"/>
        <v>42.04081632653061</v>
      </c>
      <c r="U27" s="2">
        <f t="shared" ca="1" si="7"/>
        <v>-45.172517006802728</v>
      </c>
    </row>
    <row r="28" spans="1:21" x14ac:dyDescent="0.2">
      <c r="A28" s="2" t="s">
        <v>259</v>
      </c>
      <c r="B28" s="2" t="s">
        <v>175</v>
      </c>
      <c r="C28" s="2">
        <f t="shared" ca="1" si="10"/>
        <v>4</v>
      </c>
      <c r="D28" s="2">
        <f t="shared" ca="1" si="10"/>
        <v>9.1199999999999992</v>
      </c>
      <c r="E28" s="2">
        <f t="shared" ca="1" si="10"/>
        <v>10</v>
      </c>
      <c r="F28" s="2">
        <f t="shared" ca="1" si="10"/>
        <v>36</v>
      </c>
      <c r="G28" s="2">
        <f t="shared" ca="1" si="10"/>
        <v>40</v>
      </c>
      <c r="H28" s="2">
        <f t="shared" ca="1" si="10"/>
        <v>0.83720930232558144</v>
      </c>
      <c r="I28" s="2">
        <f t="shared" ca="1" si="10"/>
        <v>0.83333333333333337</v>
      </c>
      <c r="J28" s="2">
        <f t="shared" ca="1" si="10"/>
        <v>107</v>
      </c>
      <c r="K28" s="2">
        <f t="shared" ca="1" si="10"/>
        <v>405</v>
      </c>
      <c r="L28" s="2">
        <f t="shared" ca="1" si="3"/>
        <v>298</v>
      </c>
      <c r="M28" s="2">
        <f t="shared" ca="1" si="10"/>
        <v>1.6608981012598423</v>
      </c>
      <c r="N28" s="2">
        <f t="shared" ca="1" si="10"/>
        <v>2.5681318927266403</v>
      </c>
      <c r="O28" s="2">
        <f t="shared" ca="1" si="4"/>
        <v>-0.90723379146679806</v>
      </c>
      <c r="P28" s="2">
        <f t="shared" ca="1" si="10"/>
        <v>0.89592760180995479</v>
      </c>
      <c r="Q28" s="2">
        <f t="shared" ca="1" si="10"/>
        <v>0.70893371757925072</v>
      </c>
      <c r="R28" s="2">
        <f t="shared" ca="1" si="5"/>
        <v>-0.18699388423070407</v>
      </c>
      <c r="S28" s="2">
        <f t="shared" ca="1" si="9"/>
        <v>13.555555555555555</v>
      </c>
      <c r="T28" s="2">
        <f t="shared" ca="1" si="9"/>
        <v>116.95</v>
      </c>
      <c r="U28" s="2">
        <f t="shared" ca="1" si="7"/>
        <v>103.39444444444445</v>
      </c>
    </row>
    <row r="29" spans="1:21" x14ac:dyDescent="0.2">
      <c r="A29" s="4" t="s">
        <v>268</v>
      </c>
      <c r="B29" s="2" t="s">
        <v>270</v>
      </c>
      <c r="C29" s="2">
        <f t="shared" ca="1" si="10"/>
        <v>4</v>
      </c>
      <c r="D29" s="2">
        <v>10</v>
      </c>
      <c r="E29" s="55">
        <f t="shared" ca="1" si="10"/>
        <v>10</v>
      </c>
      <c r="F29" s="2">
        <f t="shared" ca="1" si="10"/>
        <v>99</v>
      </c>
      <c r="G29" s="2">
        <f t="shared" ca="1" si="10"/>
        <v>136</v>
      </c>
      <c r="H29" s="2">
        <f t="shared" ca="1" si="10"/>
        <v>3.3</v>
      </c>
      <c r="I29" s="2">
        <f t="shared" ca="1" si="10"/>
        <v>2.7755102040816326</v>
      </c>
      <c r="J29" s="2">
        <f t="shared" ca="1" si="10"/>
        <v>63</v>
      </c>
      <c r="K29" s="55">
        <f t="shared" ca="1" si="10"/>
        <v>787</v>
      </c>
      <c r="L29" s="2">
        <f t="shared" ca="1" si="3"/>
        <v>724</v>
      </c>
      <c r="M29" s="2">
        <f t="shared" ca="1" si="10"/>
        <v>3.5926169503196603</v>
      </c>
      <c r="N29" s="55">
        <f t="shared" ca="1" si="10"/>
        <v>3.9489730000472325</v>
      </c>
      <c r="O29" s="2">
        <f t="shared" ca="1" si="4"/>
        <v>-0.35635604972757218</v>
      </c>
      <c r="P29" s="2">
        <f t="shared" ca="1" si="10"/>
        <v>1.005893909626719</v>
      </c>
      <c r="Q29" s="55">
        <f t="shared" ca="1" si="10"/>
        <v>0.81339712918660279</v>
      </c>
      <c r="R29" s="2">
        <f t="shared" ca="1" si="5"/>
        <v>-0.1924967804401162</v>
      </c>
      <c r="S29" s="2">
        <f t="shared" ca="1" si="9"/>
        <v>10.05050505050505</v>
      </c>
      <c r="T29" s="55">
        <f t="shared" ca="1" si="9"/>
        <v>146.45588235294119</v>
      </c>
      <c r="U29" s="2">
        <f t="shared" ca="1" si="7"/>
        <v>136.40537730243614</v>
      </c>
    </row>
    <row r="30" spans="1:21" x14ac:dyDescent="0.2">
      <c r="A30" s="4" t="s">
        <v>269</v>
      </c>
      <c r="B30" s="2" t="s">
        <v>271</v>
      </c>
      <c r="C30" s="2">
        <f t="shared" ca="1" si="10"/>
        <v>5</v>
      </c>
      <c r="D30" s="2">
        <f t="shared" ca="1" si="10"/>
        <v>9.44</v>
      </c>
      <c r="E30" s="55">
        <f t="shared" ca="1" si="10"/>
        <v>10</v>
      </c>
      <c r="F30" s="2">
        <f t="shared" ca="1" si="10"/>
        <v>120</v>
      </c>
      <c r="G30" s="2">
        <f t="shared" ca="1" si="10"/>
        <v>155</v>
      </c>
      <c r="H30" s="2">
        <f t="shared" ca="1" si="10"/>
        <v>3.6363636363636362</v>
      </c>
      <c r="I30" s="2">
        <f t="shared" ca="1" si="10"/>
        <v>2.9807692307692308</v>
      </c>
      <c r="J30" s="2">
        <f t="shared" ca="1" si="10"/>
        <v>120.00000000000001</v>
      </c>
      <c r="K30" s="55">
        <f t="shared" ca="1" si="10"/>
        <v>155</v>
      </c>
      <c r="L30" s="2">
        <f t="shared" ca="1" si="3"/>
        <v>34.999999999999986</v>
      </c>
      <c r="M30" s="2">
        <f t="shared" ca="1" si="10"/>
        <v>3.6298948144039054</v>
      </c>
      <c r="N30" s="55">
        <f t="shared" ca="1" si="10"/>
        <v>4.1703452841267969</v>
      </c>
      <c r="O30" s="2">
        <f t="shared" ref="O30:O37" ca="1" si="11">M30-N30</f>
        <v>-0.54045046972289157</v>
      </c>
      <c r="P30" s="2">
        <f t="shared" ca="1" si="10"/>
        <v>0.98646034816247585</v>
      </c>
      <c r="Q30" s="55">
        <f t="shared" ca="1" si="10"/>
        <v>0.85690446391322483</v>
      </c>
      <c r="R30" s="2">
        <f t="shared" ca="1" si="5"/>
        <v>-0.12955588424925102</v>
      </c>
      <c r="S30" s="2">
        <f t="shared" ca="1" si="9"/>
        <v>7.1472066666666674</v>
      </c>
      <c r="T30" s="55">
        <f t="shared" ca="1" si="9"/>
        <v>8.8491612903225807</v>
      </c>
      <c r="U30" s="2">
        <f t="shared" ca="1" si="7"/>
        <v>1.7019546236559133</v>
      </c>
    </row>
    <row r="31" spans="1:21" x14ac:dyDescent="0.2">
      <c r="A31" s="4" t="s">
        <v>272</v>
      </c>
      <c r="B31" s="2" t="s">
        <v>279</v>
      </c>
      <c r="C31" s="2">
        <f t="shared" ca="1" si="10"/>
        <v>6</v>
      </c>
      <c r="D31" s="2">
        <f t="shared" ca="1" si="10"/>
        <v>8.7899999999999991</v>
      </c>
      <c r="E31" s="55">
        <f t="shared" ca="1" si="10"/>
        <v>8.1</v>
      </c>
      <c r="F31" s="2">
        <f t="shared" ca="1" si="10"/>
        <v>85</v>
      </c>
      <c r="G31" s="2">
        <f t="shared" ca="1" si="10"/>
        <v>144</v>
      </c>
      <c r="H31" s="2">
        <f t="shared" ca="1" si="10"/>
        <v>2.8333333333333335</v>
      </c>
      <c r="I31" s="2">
        <f t="shared" ca="1" si="10"/>
        <v>2.7169811320754715</v>
      </c>
      <c r="J31" s="2">
        <f t="shared" ca="1" si="10"/>
        <v>218</v>
      </c>
      <c r="K31" s="55">
        <f t="shared" ca="1" si="10"/>
        <v>385</v>
      </c>
      <c r="L31" s="2">
        <f t="shared" ca="1" si="3"/>
        <v>167</v>
      </c>
      <c r="M31" s="2">
        <f t="shared" ca="1" si="10"/>
        <v>6.3846979424317292</v>
      </c>
      <c r="N31" s="55">
        <f t="shared" ca="1" si="10"/>
        <v>5.1492245812450923</v>
      </c>
      <c r="O31" s="2">
        <f t="shared" ca="1" si="11"/>
        <v>1.2354733611866369</v>
      </c>
      <c r="P31" s="2">
        <f t="shared" ca="1" si="10"/>
        <v>0.891891891891892</v>
      </c>
      <c r="Q31" s="55">
        <f t="shared" ca="1" si="10"/>
        <v>0.95084372707263387</v>
      </c>
      <c r="R31" s="2">
        <f t="shared" ca="1" si="5"/>
        <v>5.8951835180741874E-2</v>
      </c>
      <c r="S31" s="2">
        <f t="shared" ca="1" si="9"/>
        <v>52.682352941176468</v>
      </c>
      <c r="T31" s="55">
        <f t="shared" ca="1" si="9"/>
        <v>65.104166666666671</v>
      </c>
      <c r="U31" s="2">
        <f t="shared" ca="1" si="7"/>
        <v>12.421813725490203</v>
      </c>
    </row>
    <row r="32" spans="1:21" x14ac:dyDescent="0.2">
      <c r="A32" s="4" t="s">
        <v>273</v>
      </c>
      <c r="B32" s="2" t="s">
        <v>280</v>
      </c>
      <c r="C32" s="2">
        <f t="shared" ca="1" si="10"/>
        <v>6</v>
      </c>
      <c r="D32" s="2">
        <f t="shared" ca="1" si="10"/>
        <v>9.35</v>
      </c>
      <c r="E32" s="55">
        <f t="shared" ca="1" si="10"/>
        <v>9.1</v>
      </c>
      <c r="F32" s="2">
        <f t="shared" ca="1" si="10"/>
        <v>102</v>
      </c>
      <c r="G32" s="2">
        <f t="shared" ca="1" si="10"/>
        <v>123</v>
      </c>
      <c r="H32" s="2">
        <f t="shared" ca="1" si="10"/>
        <v>2.7567567567567566</v>
      </c>
      <c r="I32" s="2">
        <f t="shared" ca="1" si="10"/>
        <v>2.3207547169811322</v>
      </c>
      <c r="J32" s="2">
        <f t="shared" ca="1" si="10"/>
        <v>471</v>
      </c>
      <c r="K32" s="55">
        <f t="shared" ca="1" si="10"/>
        <v>341</v>
      </c>
      <c r="L32" s="2">
        <f t="shared" ca="1" si="3"/>
        <v>-130</v>
      </c>
      <c r="M32" s="2">
        <f t="shared" ca="1" si="10"/>
        <v>3.9889110558411067</v>
      </c>
      <c r="N32" s="55">
        <f t="shared" ca="1" si="10"/>
        <v>3.4849875008365436</v>
      </c>
      <c r="O32" s="2">
        <f t="shared" ca="1" si="11"/>
        <v>0.5039235550045631</v>
      </c>
      <c r="P32" s="2">
        <f t="shared" ca="1" si="10"/>
        <v>0.80448318804483199</v>
      </c>
      <c r="Q32" s="55">
        <f t="shared" ca="1" si="10"/>
        <v>0.96737547334692686</v>
      </c>
      <c r="R32" s="2">
        <f t="shared" ca="1" si="5"/>
        <v>0.16289228530209487</v>
      </c>
      <c r="S32" s="2">
        <f t="shared" ca="1" si="9"/>
        <v>72.029411764705884</v>
      </c>
      <c r="T32" s="55">
        <f t="shared" ca="1" si="9"/>
        <v>65.934959349593498</v>
      </c>
      <c r="U32" s="2">
        <f t="shared" ca="1" si="7"/>
        <v>-6.0944524151123858</v>
      </c>
    </row>
    <row r="33" spans="1:21" s="54" customFormat="1" x14ac:dyDescent="0.2">
      <c r="A33" s="52" t="s">
        <v>274</v>
      </c>
      <c r="B33" s="53" t="s">
        <v>281</v>
      </c>
      <c r="C33" s="53">
        <f t="shared" ca="1" si="10"/>
        <v>5</v>
      </c>
      <c r="D33" s="53">
        <f t="shared" ca="1" si="10"/>
        <v>8.86</v>
      </c>
      <c r="E33" s="56">
        <f t="shared" ca="1" si="10"/>
        <v>8.68</v>
      </c>
      <c r="F33" s="53">
        <f t="shared" ca="1" si="10"/>
        <v>80</v>
      </c>
      <c r="G33" s="53">
        <f t="shared" ca="1" si="10"/>
        <v>150</v>
      </c>
      <c r="H33" s="53">
        <f t="shared" ca="1" si="10"/>
        <v>2.9629629629629628</v>
      </c>
      <c r="I33" s="53">
        <f t="shared" ca="1" si="10"/>
        <v>2.9411764705882355</v>
      </c>
      <c r="J33" s="53">
        <f t="shared" ca="1" si="10"/>
        <v>53</v>
      </c>
      <c r="K33" s="56">
        <f t="shared" ca="1" si="10"/>
        <v>728</v>
      </c>
      <c r="L33" s="53">
        <f t="shared" ca="1" si="3"/>
        <v>675</v>
      </c>
      <c r="M33" s="53">
        <f t="shared" ca="1" si="10"/>
        <v>4.3982643559396637</v>
      </c>
      <c r="N33" s="56">
        <f t="shared" ca="1" si="10"/>
        <v>7.6089730311149939</v>
      </c>
      <c r="O33" s="53">
        <f t="shared" ca="1" si="11"/>
        <v>-3.2107086751753302</v>
      </c>
      <c r="P33" s="53">
        <f t="shared" ca="1" si="10"/>
        <v>1.0053859964093357</v>
      </c>
      <c r="Q33" s="56">
        <f t="shared" ca="1" si="10"/>
        <v>0.85827464788732399</v>
      </c>
      <c r="R33" s="53">
        <f t="shared" ca="1" si="5"/>
        <v>-0.14711134852201169</v>
      </c>
      <c r="S33" s="53">
        <f t="shared" ca="1" si="9"/>
        <v>8.5500000000000007</v>
      </c>
      <c r="T33" s="56">
        <f t="shared" ca="1" si="9"/>
        <v>145.01333333333332</v>
      </c>
      <c r="U33" s="53">
        <f t="shared" ca="1" si="7"/>
        <v>136.46333333333331</v>
      </c>
    </row>
    <row r="34" spans="1:21" x14ac:dyDescent="0.2">
      <c r="A34" s="4" t="s">
        <v>275</v>
      </c>
      <c r="B34" s="2" t="s">
        <v>282</v>
      </c>
      <c r="C34" s="2">
        <f t="shared" ca="1" si="10"/>
        <v>6</v>
      </c>
      <c r="D34" s="2">
        <f t="shared" ca="1" si="10"/>
        <v>9.23</v>
      </c>
      <c r="E34" s="55">
        <f t="shared" ca="1" si="10"/>
        <v>4.67</v>
      </c>
      <c r="F34" s="2">
        <f t="shared" ca="1" si="10"/>
        <v>108</v>
      </c>
      <c r="G34" s="2">
        <f t="shared" ca="1" si="10"/>
        <v>126</v>
      </c>
      <c r="H34" s="2">
        <f t="shared" ca="1" si="10"/>
        <v>2.9189189189189189</v>
      </c>
      <c r="I34" s="2">
        <f t="shared" ca="1" si="10"/>
        <v>2.4705882352941178</v>
      </c>
      <c r="J34" s="2">
        <f t="shared" ca="1" si="10"/>
        <v>862</v>
      </c>
      <c r="K34" s="55">
        <f t="shared" ca="1" si="10"/>
        <v>785</v>
      </c>
      <c r="L34" s="2">
        <f t="shared" ca="1" si="3"/>
        <v>-77</v>
      </c>
      <c r="M34" s="2">
        <f t="shared" ca="1" si="10"/>
        <v>4.4744855593711579</v>
      </c>
      <c r="N34" s="55">
        <f t="shared" ca="1" si="10"/>
        <v>6.5828654586782207</v>
      </c>
      <c r="O34" s="2">
        <f t="shared" ca="1" si="11"/>
        <v>-2.1083798993070628</v>
      </c>
      <c r="P34" s="2">
        <f t="shared" ca="1" si="10"/>
        <v>0.70467032967032972</v>
      </c>
      <c r="Q34" s="55">
        <f t="shared" ca="1" si="10"/>
        <v>0.81553398058252424</v>
      </c>
      <c r="R34" s="2">
        <f t="shared" ca="1" si="5"/>
        <v>0.11086365091219452</v>
      </c>
      <c r="S34" s="2">
        <f t="shared" ca="1" si="9"/>
        <v>229.55555555555554</v>
      </c>
      <c r="T34" s="55">
        <f t="shared" ca="1" si="9"/>
        <v>183.18253968253967</v>
      </c>
      <c r="U34" s="2">
        <f t="shared" ca="1" si="7"/>
        <v>-46.373015873015873</v>
      </c>
    </row>
    <row r="35" spans="1:21" s="54" customFormat="1" x14ac:dyDescent="0.2">
      <c r="A35" s="52" t="s">
        <v>276</v>
      </c>
      <c r="B35" s="53" t="s">
        <v>283</v>
      </c>
      <c r="C35" s="53">
        <f t="shared" ca="1" si="10"/>
        <v>6</v>
      </c>
      <c r="D35" s="53">
        <f t="shared" ca="1" si="10"/>
        <v>9.75</v>
      </c>
      <c r="E35" s="56">
        <f t="shared" ca="1" si="10"/>
        <v>8.64</v>
      </c>
      <c r="F35" s="53">
        <f t="shared" ca="1" si="10"/>
        <v>120</v>
      </c>
      <c r="G35" s="53">
        <f t="shared" ca="1" si="10"/>
        <v>120</v>
      </c>
      <c r="H35" s="53">
        <f t="shared" ca="1" si="10"/>
        <v>4.4444444444444446</v>
      </c>
      <c r="I35" s="53">
        <f t="shared" ca="1" si="10"/>
        <v>2.3529411764705883</v>
      </c>
      <c r="J35" s="53">
        <f t="shared" ca="1" si="10"/>
        <v>281</v>
      </c>
      <c r="K35" s="56">
        <f t="shared" ca="1" si="10"/>
        <v>456</v>
      </c>
      <c r="L35" s="53">
        <f t="shared" ca="1" si="3"/>
        <v>175</v>
      </c>
      <c r="M35" s="53">
        <f t="shared" ca="1" si="10"/>
        <v>4.8384146587757861</v>
      </c>
      <c r="N35" s="56">
        <f t="shared" ca="1" si="10"/>
        <v>2.4371310681080032</v>
      </c>
      <c r="O35" s="53">
        <f t="shared" ca="1" si="11"/>
        <v>2.401283590667783</v>
      </c>
      <c r="P35" s="53">
        <f t="shared" ca="1" si="10"/>
        <v>0.86642599277978349</v>
      </c>
      <c r="Q35" s="56">
        <f t="shared" ca="1" si="10"/>
        <v>0.87370484458134978</v>
      </c>
      <c r="R35" s="53">
        <f t="shared" ca="1" si="5"/>
        <v>7.2788518015662884E-3</v>
      </c>
      <c r="S35" s="53">
        <f t="shared" ca="1" si="9"/>
        <v>39.158333333333331</v>
      </c>
      <c r="T35" s="56">
        <f t="shared" ca="1" si="9"/>
        <v>47.625</v>
      </c>
      <c r="U35" s="53">
        <f t="shared" ca="1" si="7"/>
        <v>8.4666666666666686</v>
      </c>
    </row>
    <row r="36" spans="1:21" x14ac:dyDescent="0.2">
      <c r="A36" s="4" t="s">
        <v>277</v>
      </c>
      <c r="B36" s="2" t="s">
        <v>284</v>
      </c>
      <c r="C36" s="2">
        <f t="shared" ca="1" si="10"/>
        <v>4</v>
      </c>
      <c r="D36" s="2">
        <f t="shared" ca="1" si="10"/>
        <v>10</v>
      </c>
      <c r="E36" s="55">
        <f t="shared" ca="1" si="10"/>
        <v>10</v>
      </c>
      <c r="F36" s="2">
        <f t="shared" ca="1" si="10"/>
        <v>138</v>
      </c>
      <c r="G36" s="2">
        <f t="shared" ca="1" si="10"/>
        <v>182</v>
      </c>
      <c r="H36" s="2">
        <f t="shared" ca="1" si="10"/>
        <v>4.7586206896551726</v>
      </c>
      <c r="I36" s="2">
        <f t="shared" ca="1" si="10"/>
        <v>3.5686274509803924</v>
      </c>
      <c r="J36" s="2">
        <f t="shared" ca="1" si="10"/>
        <v>335</v>
      </c>
      <c r="K36" s="55">
        <f t="shared" ca="1" si="10"/>
        <v>991</v>
      </c>
      <c r="L36" s="2">
        <f t="shared" ca="1" si="3"/>
        <v>656</v>
      </c>
      <c r="M36" s="2">
        <f t="shared" ca="1" si="10"/>
        <v>4.6032222597234851</v>
      </c>
      <c r="N36" s="55">
        <f t="shared" ca="1" si="10"/>
        <v>4.8259917196811859</v>
      </c>
      <c r="O36" s="2">
        <f t="shared" ca="1" si="11"/>
        <v>-0.22276945995770081</v>
      </c>
      <c r="P36" s="2">
        <f t="shared" ca="1" si="10"/>
        <v>0.86680672268907566</v>
      </c>
      <c r="Q36" s="55">
        <f t="shared" ca="1" si="10"/>
        <v>0.83163444639718798</v>
      </c>
      <c r="R36" s="2">
        <f t="shared" ca="1" si="5"/>
        <v>-3.5172276291887683E-2</v>
      </c>
      <c r="S36" s="2">
        <f t="shared" ca="1" si="9"/>
        <v>42.5</v>
      </c>
      <c r="T36" s="55">
        <f t="shared" ca="1" si="9"/>
        <v>193.04395604395606</v>
      </c>
      <c r="U36" s="2">
        <f t="shared" ca="1" si="7"/>
        <v>150.54395604395606</v>
      </c>
    </row>
    <row r="37" spans="1:21" x14ac:dyDescent="0.2">
      <c r="A37" s="4" t="s">
        <v>278</v>
      </c>
      <c r="B37" s="2" t="s">
        <v>285</v>
      </c>
      <c r="C37" s="2">
        <f t="shared" ca="1" si="10"/>
        <v>4</v>
      </c>
      <c r="D37" s="2">
        <f t="shared" ca="1" si="10"/>
        <v>7.48</v>
      </c>
      <c r="E37" s="55">
        <f t="shared" ca="1" si="10"/>
        <v>10</v>
      </c>
      <c r="F37" s="2">
        <f t="shared" ca="1" si="10"/>
        <v>88</v>
      </c>
      <c r="G37" s="2">
        <f t="shared" ca="1" si="10"/>
        <v>99</v>
      </c>
      <c r="H37" s="2">
        <f t="shared" ca="1" si="10"/>
        <v>2.3783783783783785</v>
      </c>
      <c r="I37" s="2">
        <f t="shared" ca="1" si="10"/>
        <v>1.9411764705882353</v>
      </c>
      <c r="J37" s="2">
        <f t="shared" ca="1" si="10"/>
        <v>569</v>
      </c>
      <c r="K37" s="55">
        <f t="shared" ca="1" si="10"/>
        <v>1000</v>
      </c>
      <c r="L37" s="2">
        <f t="shared" ca="1" si="3"/>
        <v>431</v>
      </c>
      <c r="M37" s="2">
        <f t="shared" ca="1" si="10"/>
        <v>2.366876021700778</v>
      </c>
      <c r="N37" s="55">
        <f t="shared" ca="1" si="10"/>
        <v>5.1591152912331095</v>
      </c>
      <c r="O37" s="2">
        <f t="shared" ca="1" si="11"/>
        <v>-2.7922392695323315</v>
      </c>
      <c r="P37" s="2">
        <f t="shared" ca="1" si="10"/>
        <v>0.74609549308344492</v>
      </c>
      <c r="Q37" s="55">
        <f t="shared" ca="1" si="10"/>
        <v>0.72161480235492015</v>
      </c>
      <c r="R37" s="2">
        <f t="shared" ca="1" si="5"/>
        <v>-2.4480690728524768E-2</v>
      </c>
      <c r="S37" s="2">
        <f t="shared" ca="1" si="9"/>
        <v>122.17045454545455</v>
      </c>
      <c r="T37" s="55">
        <f t="shared" ca="1" si="9"/>
        <v>253.22222222222223</v>
      </c>
      <c r="U37" s="2">
        <f t="shared" ca="1" si="7"/>
        <v>131.05176767676767</v>
      </c>
    </row>
    <row r="38" spans="1:21" x14ac:dyDescent="0.2">
      <c r="A38" s="39" t="s">
        <v>260</v>
      </c>
      <c r="B38" s="39"/>
      <c r="C38" s="38">
        <f ca="1">MEDIAN(C5:C37)</f>
        <v>6</v>
      </c>
      <c r="D38" s="38">
        <f t="shared" ref="D38:O38" ca="1" si="12">MEDIAN(D5:D37)</f>
        <v>9</v>
      </c>
      <c r="E38" s="38">
        <f t="shared" ca="1" si="12"/>
        <v>8.6</v>
      </c>
      <c r="F38" s="38">
        <f t="shared" ca="1" si="12"/>
        <v>80</v>
      </c>
      <c r="G38" s="38">
        <f t="shared" ca="1" si="12"/>
        <v>88</v>
      </c>
      <c r="H38" s="38">
        <f ca="1">MEDIAN(H5:H37)</f>
        <v>1.9512195121951219</v>
      </c>
      <c r="I38" s="38">
        <f ca="1">MEDIAN(I5:I37)</f>
        <v>1.8333333333333333</v>
      </c>
      <c r="J38" s="38">
        <f t="shared" ca="1" si="12"/>
        <v>226</v>
      </c>
      <c r="K38" s="38">
        <f t="shared" ca="1" si="12"/>
        <v>530</v>
      </c>
      <c r="L38" s="38">
        <f t="shared" ca="1" si="12"/>
        <v>269</v>
      </c>
      <c r="M38" s="38">
        <f t="shared" ca="1" si="12"/>
        <v>3.5259415500851339</v>
      </c>
      <c r="N38" s="38">
        <f t="shared" ca="1" si="12"/>
        <v>3.7258007353230731</v>
      </c>
      <c r="O38" s="38">
        <f t="shared" ca="1" si="12"/>
        <v>-4.3222603150200989E-2</v>
      </c>
      <c r="P38" s="38">
        <f t="shared" ref="P38:U38" ca="1" si="13">MEDIAN(P5:P37)</f>
        <v>0.86642599277978349</v>
      </c>
      <c r="Q38" s="38">
        <f t="shared" ca="1" si="13"/>
        <v>0.81553398058252424</v>
      </c>
      <c r="R38" s="38">
        <f t="shared" ca="1" si="13"/>
        <v>-5.1662870754638934E-2</v>
      </c>
      <c r="S38" s="38">
        <f t="shared" ca="1" si="13"/>
        <v>39.158333333333331</v>
      </c>
      <c r="T38" s="38">
        <f t="shared" ca="1" si="13"/>
        <v>116.95</v>
      </c>
      <c r="U38" s="38">
        <f t="shared" ca="1" si="13"/>
        <v>59.876363636363635</v>
      </c>
    </row>
    <row r="39" spans="1:21" x14ac:dyDescent="0.2">
      <c r="A39" s="39" t="s">
        <v>262</v>
      </c>
      <c r="B39" s="39"/>
      <c r="C39" s="38">
        <f ca="1">AVERAGE(C5:C37)</f>
        <v>5.5151515151515156</v>
      </c>
      <c r="D39" s="38">
        <f t="shared" ref="D39:O39" ca="1" si="14">AVERAGE(D5:D37)</f>
        <v>8.8339393939393958</v>
      </c>
      <c r="E39" s="38">
        <f t="shared" ca="1" si="14"/>
        <v>8.2242424242424228</v>
      </c>
      <c r="F39" s="38">
        <f t="shared" ca="1" si="14"/>
        <v>78.696969696969703</v>
      </c>
      <c r="G39" s="38">
        <f t="shared" ca="1" si="14"/>
        <v>96.848484848484844</v>
      </c>
      <c r="H39" s="38">
        <f ca="1">AVERAGE(H5:H37)</f>
        <v>2.205661803569412</v>
      </c>
      <c r="I39" s="38">
        <f ca="1">AVERAGE(I5:I37)</f>
        <v>1.9179359009465768</v>
      </c>
      <c r="J39" s="38">
        <f t="shared" ca="1" si="14"/>
        <v>265.31060606060606</v>
      </c>
      <c r="K39" s="38">
        <f t="shared" ca="1" si="14"/>
        <v>646.27272727272725</v>
      </c>
      <c r="L39" s="38">
        <f t="shared" ca="1" si="14"/>
        <v>380.96212121212119</v>
      </c>
      <c r="M39" s="38">
        <f t="shared" ca="1" si="14"/>
        <v>3.6718038648519835</v>
      </c>
      <c r="N39" s="38">
        <f t="shared" ca="1" si="14"/>
        <v>3.7724841350850951</v>
      </c>
      <c r="O39" s="38">
        <f t="shared" ca="1" si="14"/>
        <v>-0.10068027023311076</v>
      </c>
      <c r="P39" s="38">
        <f t="shared" ref="P39:U39" ca="1" si="15">AVERAGE(P5:P37)</f>
        <v>0.88349403994847708</v>
      </c>
      <c r="Q39" s="38">
        <f t="shared" ca="1" si="15"/>
        <v>0.80592036997274796</v>
      </c>
      <c r="R39" s="38">
        <f t="shared" ca="1" si="15"/>
        <v>-7.7573669975729384E-2</v>
      </c>
      <c r="S39" s="38">
        <f t="shared" ca="1" si="15"/>
        <v>62.12228007292417</v>
      </c>
      <c r="T39" s="38">
        <f t="shared" ca="1" si="15"/>
        <v>183.09925092618971</v>
      </c>
      <c r="U39" s="38">
        <f t="shared" ca="1" si="15"/>
        <v>120.97697085326551</v>
      </c>
    </row>
    <row r="40" spans="1:21" x14ac:dyDescent="0.2">
      <c r="A40" s="39" t="s">
        <v>319</v>
      </c>
      <c r="B40" s="39"/>
      <c r="C40" s="38">
        <f ca="1">MODE(C5:C37)</f>
        <v>6</v>
      </c>
      <c r="D40" s="38">
        <f t="shared" ref="D40:R40" ca="1" si="16">MODE(D5:D37)</f>
        <v>10</v>
      </c>
      <c r="E40" s="38">
        <f t="shared" ca="1" si="16"/>
        <v>10</v>
      </c>
      <c r="F40" s="38">
        <f t="shared" ca="1" si="16"/>
        <v>48</v>
      </c>
      <c r="G40" s="38">
        <f t="shared" ca="1" si="16"/>
        <v>60</v>
      </c>
      <c r="H40" s="38">
        <f t="shared" ca="1" si="16"/>
        <v>1.2972972972972974</v>
      </c>
      <c r="I40" s="38">
        <f t="shared" ca="1" si="16"/>
        <v>1.2</v>
      </c>
      <c r="J40" s="38" t="e">
        <f t="shared" ca="1" si="16"/>
        <v>#N/A</v>
      </c>
      <c r="K40" s="38">
        <f t="shared" ca="1" si="16"/>
        <v>319</v>
      </c>
      <c r="L40" s="38">
        <f t="shared" ca="1" si="16"/>
        <v>298</v>
      </c>
      <c r="M40" s="38" t="e">
        <f t="shared" ca="1" si="16"/>
        <v>#N/A</v>
      </c>
      <c r="N40" s="38" t="e">
        <f t="shared" ca="1" si="16"/>
        <v>#N/A</v>
      </c>
      <c r="O40" s="38" t="e">
        <f t="shared" ca="1" si="16"/>
        <v>#N/A</v>
      </c>
      <c r="P40" s="38" t="e">
        <f t="shared" ca="1" si="16"/>
        <v>#N/A</v>
      </c>
      <c r="Q40" s="38" t="e">
        <f t="shared" ca="1" si="16"/>
        <v>#N/A</v>
      </c>
      <c r="R40" s="38" t="e">
        <f t="shared" ca="1" si="16"/>
        <v>#N/A</v>
      </c>
      <c r="S40" s="38" t="e">
        <f ca="1">MODE(S5:S37)</f>
        <v>#N/A</v>
      </c>
      <c r="T40" s="38" t="e">
        <f ca="1">MODE(T5:T37)</f>
        <v>#N/A</v>
      </c>
      <c r="U40" s="38" t="e">
        <f ca="1">MODE(U5:U37)</f>
        <v>#N/A</v>
      </c>
    </row>
    <row r="41" spans="1:21" x14ac:dyDescent="0.2">
      <c r="A41" s="38" t="s">
        <v>140</v>
      </c>
      <c r="B41" s="39"/>
      <c r="C41" s="39">
        <f ca="1">STDEV(C5:C37)</f>
        <v>0.71244351184901511</v>
      </c>
      <c r="D41" s="39">
        <f t="shared" ref="D41:O41" ca="1" si="17">STDEV(D5:D37)</f>
        <v>1.0556394371243059</v>
      </c>
      <c r="E41" s="39">
        <f t="shared" ca="1" si="17"/>
        <v>1.5430165875303936</v>
      </c>
      <c r="F41" s="39">
        <f t="shared" ca="1" si="17"/>
        <v>26.954226069956135</v>
      </c>
      <c r="G41" s="39">
        <f t="shared" ca="1" si="17"/>
        <v>36.313841379804146</v>
      </c>
      <c r="H41" s="39">
        <f ca="1">STDEV(H5:H37)</f>
        <v>0.97968927251705917</v>
      </c>
      <c r="I41" s="39">
        <f ca="1">STDEV(I5:I37)</f>
        <v>0.80049397854489479</v>
      </c>
      <c r="J41" s="39">
        <f t="shared" ca="1" si="17"/>
        <v>191.21738927754771</v>
      </c>
      <c r="K41" s="39">
        <f t="shared" ca="1" si="17"/>
        <v>412.49615700689202</v>
      </c>
      <c r="L41" s="39">
        <f t="shared" ca="1" si="17"/>
        <v>417.55721969986922</v>
      </c>
      <c r="M41" s="39">
        <f t="shared" ca="1" si="17"/>
        <v>1.1234685238748234</v>
      </c>
      <c r="N41" s="39">
        <f t="shared" ca="1" si="17"/>
        <v>1.6133500006552637</v>
      </c>
      <c r="O41" s="39">
        <f t="shared" ca="1" si="17"/>
        <v>1.2836160036920241</v>
      </c>
      <c r="P41" s="39">
        <f t="shared" ref="P41:U41" ca="1" si="18">STDEV(P5:P37)</f>
        <v>0.14639501071972391</v>
      </c>
      <c r="Q41" s="39">
        <f t="shared" ca="1" si="18"/>
        <v>0.11882171957442644</v>
      </c>
      <c r="R41" s="39">
        <f t="shared" ca="1" si="18"/>
        <v>0.16316446029531054</v>
      </c>
      <c r="S41" s="39">
        <f t="shared" ca="1" si="18"/>
        <v>56.801360034612713</v>
      </c>
      <c r="T41" s="39">
        <f t="shared" ca="1" si="18"/>
        <v>183.59911826727364</v>
      </c>
      <c r="U41" s="39">
        <f t="shared" ca="1" si="18"/>
        <v>183.93631634808236</v>
      </c>
    </row>
    <row r="42" spans="1:21" x14ac:dyDescent="0.2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>
        <f ca="1">MIN(S5:S37)</f>
        <v>7.1472066666666674</v>
      </c>
      <c r="T42">
        <f ca="1">MIN(T5:T37)</f>
        <v>5.5666666666666664</v>
      </c>
    </row>
    <row r="43" spans="1:21" x14ac:dyDescent="0.2">
      <c r="D43" s="35"/>
      <c r="E43" s="35"/>
      <c r="K43" s="35"/>
      <c r="L43" s="35"/>
      <c r="M43" s="35"/>
      <c r="N43" s="35"/>
      <c r="O43" s="35"/>
      <c r="P43" s="35"/>
      <c r="Q43" s="35"/>
      <c r="R43" s="35"/>
      <c r="S43">
        <f ca="1">MAX(S5:S37)</f>
        <v>229.55555555555554</v>
      </c>
      <c r="T43">
        <f ca="1">MAX(T5:T37)</f>
        <v>685.61428571428576</v>
      </c>
    </row>
    <row r="45" spans="1:21" x14ac:dyDescent="0.2">
      <c r="A45" s="3"/>
      <c r="G45" s="37"/>
      <c r="I45" s="37"/>
    </row>
    <row r="46" spans="1:21" x14ac:dyDescent="0.2">
      <c r="A46" s="3"/>
    </row>
    <row r="47" spans="1:21" x14ac:dyDescent="0.2">
      <c r="A47" s="3"/>
    </row>
    <row r="48" spans="1:21" x14ac:dyDescent="0.2">
      <c r="A48" s="3"/>
      <c r="B48" s="3"/>
    </row>
    <row r="49" spans="1:2" x14ac:dyDescent="0.2">
      <c r="B49" s="3"/>
    </row>
    <row r="50" spans="1:2" x14ac:dyDescent="0.2">
      <c r="B50" s="3"/>
    </row>
    <row r="51" spans="1:2" x14ac:dyDescent="0.2">
      <c r="B51" s="3"/>
    </row>
    <row r="53" spans="1:2" x14ac:dyDescent="0.2">
      <c r="A53" s="3"/>
    </row>
    <row r="54" spans="1:2" x14ac:dyDescent="0.2">
      <c r="B54" s="3"/>
    </row>
    <row r="55" spans="1:2" x14ac:dyDescent="0.2">
      <c r="B55" s="3"/>
    </row>
    <row r="56" spans="1:2" x14ac:dyDescent="0.2">
      <c r="B56" s="3"/>
    </row>
    <row r="58" spans="1:2" x14ac:dyDescent="0.2">
      <c r="A58" s="3"/>
    </row>
    <row r="59" spans="1:2" x14ac:dyDescent="0.2">
      <c r="B59" s="3"/>
    </row>
    <row r="60" spans="1:2" x14ac:dyDescent="0.2">
      <c r="B60" s="3"/>
    </row>
    <row r="61" spans="1:2" x14ac:dyDescent="0.2">
      <c r="B61" s="3"/>
    </row>
    <row r="78" spans="1:1" x14ac:dyDescent="0.2">
      <c r="A78" s="3"/>
    </row>
    <row r="79" spans="1:1" x14ac:dyDescent="0.2">
      <c r="A79" s="3"/>
    </row>
  </sheetData>
  <autoFilter ref="A4:O43"/>
  <sortState ref="C172:D195">
    <sortCondition descending="1" ref="C172:C195"/>
  </sortState>
  <pageMargins left="0.7" right="0.7" top="0.75" bottom="0.75" header="0.3" footer="0.3"/>
  <pageSetup paperSize="9" scale="47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B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63</v>
      </c>
      <c r="K2" s="7">
        <f>B51</f>
        <v>66</v>
      </c>
      <c r="L2" s="5"/>
      <c r="M2" s="5"/>
      <c r="N2" s="5"/>
    </row>
    <row r="3" spans="1:14" ht="15.75" customHeight="1" x14ac:dyDescent="0.2">
      <c r="A3" s="15" t="s">
        <v>73</v>
      </c>
      <c r="B3" s="16">
        <v>63</v>
      </c>
      <c r="C3" s="16">
        <v>63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63</v>
      </c>
      <c r="H3" s="5"/>
      <c r="I3" s="6" t="s">
        <v>139</v>
      </c>
      <c r="J3" s="7">
        <f>COUNTIF(B3:B48,"&gt;0")</f>
        <v>41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74</v>
      </c>
      <c r="B4" s="16">
        <v>61</v>
      </c>
      <c r="C4" s="16">
        <v>61</v>
      </c>
      <c r="D4" s="17">
        <f t="shared" si="0"/>
        <v>0</v>
      </c>
      <c r="E4" s="18">
        <f t="shared" si="1"/>
        <v>0</v>
      </c>
      <c r="F4" s="46">
        <f>IF(B3,C3-C4,"")</f>
        <v>2</v>
      </c>
      <c r="G4" s="14">
        <f t="shared" si="2"/>
        <v>61</v>
      </c>
      <c r="H4" s="5"/>
      <c r="I4" s="6" t="s">
        <v>2</v>
      </c>
      <c r="J4" s="7">
        <f>MAX(D3:D48)</f>
        <v>14</v>
      </c>
      <c r="K4" s="7">
        <f>MAX(D51:D111)</f>
        <v>17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60</v>
      </c>
      <c r="C5" s="16">
        <v>61</v>
      </c>
      <c r="D5" s="17">
        <f t="shared" si="0"/>
        <v>1</v>
      </c>
      <c r="E5" s="18">
        <f t="shared" si="1"/>
        <v>1</v>
      </c>
      <c r="F5" s="46">
        <f t="shared" ref="F5:F68" si="3">IF(B4,C4-C5,"")</f>
        <v>0</v>
      </c>
      <c r="G5" s="14">
        <f t="shared" si="2"/>
        <v>61</v>
      </c>
      <c r="H5" s="5"/>
      <c r="I5" s="6" t="s">
        <v>3</v>
      </c>
      <c r="J5" s="7">
        <f>MIN(D3:D48)</f>
        <v>0</v>
      </c>
      <c r="K5" s="7">
        <f>MIN(D51:D111)</f>
        <v>-3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58</v>
      </c>
      <c r="C6" s="16">
        <v>60</v>
      </c>
      <c r="D6" s="17">
        <f t="shared" si="0"/>
        <v>2</v>
      </c>
      <c r="E6" s="18">
        <f t="shared" si="1"/>
        <v>2</v>
      </c>
      <c r="F6" s="46">
        <f t="shared" si="3"/>
        <v>1</v>
      </c>
      <c r="G6" s="14">
        <f t="shared" si="2"/>
        <v>60</v>
      </c>
      <c r="H6" s="5"/>
      <c r="I6" s="6" t="s">
        <v>4</v>
      </c>
      <c r="J6" s="7">
        <f>AVERAGE(D3:D48)</f>
        <v>7.5121951219512191</v>
      </c>
      <c r="K6" s="7">
        <f>AVERAGE(D51:D111)</f>
        <v>5.1311475409836067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57</v>
      </c>
      <c r="C7" s="16">
        <v>60</v>
      </c>
      <c r="D7" s="17">
        <f t="shared" si="0"/>
        <v>3</v>
      </c>
      <c r="E7" s="18">
        <f t="shared" si="1"/>
        <v>3</v>
      </c>
      <c r="F7" s="46">
        <f t="shared" si="3"/>
        <v>0</v>
      </c>
      <c r="G7" s="14">
        <f t="shared" si="2"/>
        <v>60</v>
      </c>
      <c r="H7" s="5"/>
      <c r="I7" s="6" t="s">
        <v>140</v>
      </c>
      <c r="J7" s="7">
        <f>STDEV(D3:D48)</f>
        <v>4.0070060595132126</v>
      </c>
      <c r="K7" s="7">
        <f>STDEV(D51:D111)</f>
        <v>4.5441369178171618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55</v>
      </c>
      <c r="C8" s="16">
        <v>60</v>
      </c>
      <c r="D8" s="17">
        <f t="shared" si="0"/>
        <v>5</v>
      </c>
      <c r="E8" s="18">
        <f t="shared" si="1"/>
        <v>5</v>
      </c>
      <c r="F8" s="46">
        <f t="shared" si="3"/>
        <v>0</v>
      </c>
      <c r="G8" s="14">
        <f t="shared" si="2"/>
        <v>60</v>
      </c>
      <c r="H8" s="5"/>
      <c r="I8" s="6" t="s">
        <v>5</v>
      </c>
      <c r="J8" s="8">
        <f>COUNTIF(E3:E48,"&gt;0")/J3</f>
        <v>0.95121951219512191</v>
      </c>
      <c r="K8" s="8">
        <f>COUNTIF(E51:E111,"&gt;0")/K3</f>
        <v>0.90196078431372551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54</v>
      </c>
      <c r="C9" s="16">
        <v>58</v>
      </c>
      <c r="D9" s="17">
        <f t="shared" si="0"/>
        <v>4</v>
      </c>
      <c r="E9" s="18">
        <f t="shared" si="1"/>
        <v>4</v>
      </c>
      <c r="F9" s="46">
        <f t="shared" si="3"/>
        <v>2</v>
      </c>
      <c r="G9" s="14">
        <f t="shared" si="2"/>
        <v>58</v>
      </c>
      <c r="H9" s="5"/>
      <c r="I9" s="6" t="s">
        <v>6</v>
      </c>
      <c r="J9" s="9">
        <f>SUM(E3:E48)</f>
        <v>308</v>
      </c>
      <c r="K9" s="10">
        <f>SUM(E51:E111)</f>
        <v>319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52</v>
      </c>
      <c r="C10" s="16">
        <v>58</v>
      </c>
      <c r="D10" s="17">
        <f t="shared" si="0"/>
        <v>6</v>
      </c>
      <c r="E10" s="18">
        <f t="shared" si="1"/>
        <v>6</v>
      </c>
      <c r="F10" s="46">
        <f t="shared" si="3"/>
        <v>0</v>
      </c>
      <c r="G10" s="14">
        <f t="shared" si="2"/>
        <v>58</v>
      </c>
      <c r="H10" s="5"/>
      <c r="I10" s="7" t="s">
        <v>69</v>
      </c>
      <c r="J10" s="7">
        <f>J9/J2</f>
        <v>4.8888888888888893</v>
      </c>
      <c r="K10" s="7">
        <f>K9/K2</f>
        <v>4.833333333333333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51</v>
      </c>
      <c r="C11" s="16">
        <v>58</v>
      </c>
      <c r="D11" s="17">
        <f t="shared" si="0"/>
        <v>7</v>
      </c>
      <c r="E11" s="18">
        <f t="shared" si="1"/>
        <v>7</v>
      </c>
      <c r="F11" s="46">
        <f t="shared" si="3"/>
        <v>0</v>
      </c>
      <c r="G11" s="14">
        <f t="shared" si="2"/>
        <v>58</v>
      </c>
      <c r="H11" s="5"/>
      <c r="I11" s="7" t="s">
        <v>141</v>
      </c>
      <c r="J11" s="7">
        <f>SUM(C3:C48)/SUM(B3:B48)</f>
        <v>1.2328042328042328</v>
      </c>
      <c r="K11" s="7">
        <f>SUM(C51:C111)/SUM(B51:B111)</f>
        <v>1.1824009324009324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49</v>
      </c>
      <c r="C12" s="16">
        <v>55</v>
      </c>
      <c r="D12" s="17">
        <f t="shared" si="0"/>
        <v>6</v>
      </c>
      <c r="E12" s="18">
        <f t="shared" si="1"/>
        <v>6</v>
      </c>
      <c r="F12" s="46">
        <f t="shared" si="3"/>
        <v>3</v>
      </c>
      <c r="G12" s="14">
        <f t="shared" si="2"/>
        <v>55</v>
      </c>
      <c r="H12" s="5"/>
      <c r="I12" s="11" t="s">
        <v>142</v>
      </c>
      <c r="J12" s="7">
        <v>8.1</v>
      </c>
      <c r="K12" s="7">
        <v>7.4</v>
      </c>
      <c r="L12" s="5"/>
      <c r="M12" s="5"/>
      <c r="N12" s="5"/>
    </row>
    <row r="13" spans="1:14" ht="15.75" customHeight="1" x14ac:dyDescent="0.2">
      <c r="A13" s="15" t="s">
        <v>83</v>
      </c>
      <c r="B13" s="16">
        <v>48</v>
      </c>
      <c r="C13" s="16">
        <v>54</v>
      </c>
      <c r="D13" s="17">
        <f t="shared" si="0"/>
        <v>6</v>
      </c>
      <c r="E13" s="18">
        <f t="shared" si="1"/>
        <v>6</v>
      </c>
      <c r="F13" s="46">
        <f t="shared" si="3"/>
        <v>1</v>
      </c>
      <c r="G13" s="14">
        <f t="shared" si="2"/>
        <v>54</v>
      </c>
      <c r="H13" s="5"/>
      <c r="I13" s="7" t="s">
        <v>143</v>
      </c>
      <c r="J13" s="23">
        <f>1/J11</f>
        <v>0.81115879828326176</v>
      </c>
      <c r="K13" s="23">
        <f>1/K11</f>
        <v>0.84573681616559881</v>
      </c>
      <c r="L13" s="5"/>
      <c r="M13" s="5"/>
      <c r="N13" s="5"/>
    </row>
    <row r="14" spans="1:14" ht="15.75" customHeight="1" x14ac:dyDescent="0.2">
      <c r="A14" s="15" t="s">
        <v>84</v>
      </c>
      <c r="B14" s="16">
        <v>46</v>
      </c>
      <c r="C14" s="16">
        <v>54</v>
      </c>
      <c r="D14" s="17">
        <f t="shared" si="0"/>
        <v>8</v>
      </c>
      <c r="E14" s="18">
        <f t="shared" si="1"/>
        <v>8</v>
      </c>
      <c r="F14" s="46">
        <f t="shared" si="3"/>
        <v>0</v>
      </c>
      <c r="G14" s="14">
        <f t="shared" si="2"/>
        <v>54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85</v>
      </c>
      <c r="B15" s="16">
        <v>45</v>
      </c>
      <c r="C15" s="16">
        <v>52</v>
      </c>
      <c r="D15" s="17">
        <f t="shared" si="0"/>
        <v>7</v>
      </c>
      <c r="E15" s="18">
        <f t="shared" si="1"/>
        <v>7</v>
      </c>
      <c r="F15" s="46">
        <f t="shared" si="3"/>
        <v>2</v>
      </c>
      <c r="G15" s="14">
        <f t="shared" si="2"/>
        <v>52</v>
      </c>
      <c r="H15" s="5"/>
      <c r="I15" s="7" t="s">
        <v>266</v>
      </c>
      <c r="J15" s="7">
        <f>(SUMPRODUCT(D3:D48,D3:D48))/J2</f>
        <v>46.920634920634917</v>
      </c>
      <c r="K15" s="7">
        <f>(SUMPRODUCT(D51:D111,D51:D111))/K2</f>
        <v>43.106060606060609</v>
      </c>
      <c r="L15" s="5"/>
      <c r="M15" s="5"/>
      <c r="N15" s="5"/>
    </row>
    <row r="16" spans="1:14" ht="15.75" customHeight="1" x14ac:dyDescent="0.2">
      <c r="A16" s="15" t="s">
        <v>86</v>
      </c>
      <c r="B16" s="16">
        <v>43</v>
      </c>
      <c r="C16" s="16">
        <v>52</v>
      </c>
      <c r="D16" s="17">
        <f t="shared" si="0"/>
        <v>9</v>
      </c>
      <c r="E16" s="18">
        <f t="shared" si="1"/>
        <v>9</v>
      </c>
      <c r="F16" s="46">
        <f t="shared" si="3"/>
        <v>0</v>
      </c>
      <c r="G16" s="14">
        <f t="shared" si="2"/>
        <v>52</v>
      </c>
      <c r="H16" s="5"/>
      <c r="I16" s="7" t="s">
        <v>267</v>
      </c>
      <c r="J16" s="7">
        <f>ABS(1-J13)</f>
        <v>0.18884120171673824</v>
      </c>
      <c r="K16" s="7">
        <f>ABS(1-K13)</f>
        <v>0.15426318383440119</v>
      </c>
      <c r="L16" s="5"/>
      <c r="M16" s="5"/>
      <c r="N16" s="5"/>
    </row>
    <row r="17" spans="1:14" ht="15.75" customHeight="1" x14ac:dyDescent="0.2">
      <c r="A17" s="15" t="s">
        <v>87</v>
      </c>
      <c r="B17" s="16">
        <v>41</v>
      </c>
      <c r="C17" s="16">
        <v>52</v>
      </c>
      <c r="D17" s="17">
        <f t="shared" si="0"/>
        <v>11</v>
      </c>
      <c r="E17" s="18">
        <f t="shared" si="1"/>
        <v>11</v>
      </c>
      <c r="F17" s="46">
        <f t="shared" si="3"/>
        <v>0</v>
      </c>
      <c r="G17" s="14">
        <f t="shared" si="2"/>
        <v>52</v>
      </c>
      <c r="H17" s="5"/>
      <c r="I17" s="7" t="s">
        <v>287</v>
      </c>
      <c r="J17" s="26">
        <f>J2/J3</f>
        <v>1.5365853658536586</v>
      </c>
      <c r="K17" s="26">
        <f>K2/K3</f>
        <v>1.2941176470588236</v>
      </c>
      <c r="L17" s="5"/>
      <c r="M17" s="5"/>
      <c r="N17" s="5"/>
    </row>
    <row r="18" spans="1:14" ht="15.75" customHeight="1" x14ac:dyDescent="0.2">
      <c r="A18" s="15" t="s">
        <v>88</v>
      </c>
      <c r="B18" s="16">
        <v>40</v>
      </c>
      <c r="C18" s="16">
        <v>52</v>
      </c>
      <c r="D18" s="17">
        <f t="shared" si="0"/>
        <v>12</v>
      </c>
      <c r="E18" s="18">
        <f t="shared" si="1"/>
        <v>12</v>
      </c>
      <c r="F18" s="46">
        <f t="shared" si="3"/>
        <v>0</v>
      </c>
      <c r="G18" s="14">
        <f t="shared" si="2"/>
        <v>52</v>
      </c>
      <c r="H18" s="5"/>
      <c r="I18" s="7" t="s">
        <v>314</v>
      </c>
      <c r="J18" s="26">
        <f>STDEV(F3:F48)</f>
        <v>2.0260498633499835</v>
      </c>
      <c r="K18" s="26">
        <f>STDEV(F51:F111)</f>
        <v>1.7131555565051044</v>
      </c>
      <c r="L18" s="5"/>
      <c r="M18" s="5"/>
      <c r="N18" s="5"/>
    </row>
    <row r="19" spans="1:14" ht="15.75" customHeight="1" x14ac:dyDescent="0.2">
      <c r="A19" s="15" t="s">
        <v>89</v>
      </c>
      <c r="B19" s="16">
        <v>38</v>
      </c>
      <c r="C19" s="16">
        <v>51</v>
      </c>
      <c r="D19" s="17">
        <f t="shared" si="0"/>
        <v>13</v>
      </c>
      <c r="E19" s="18">
        <f t="shared" si="1"/>
        <v>13</v>
      </c>
      <c r="F19" s="46">
        <f t="shared" si="3"/>
        <v>1</v>
      </c>
      <c r="G19" s="14">
        <f t="shared" si="2"/>
        <v>51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37</v>
      </c>
      <c r="C20" s="16">
        <v>51</v>
      </c>
      <c r="D20" s="17">
        <f t="shared" si="0"/>
        <v>14</v>
      </c>
      <c r="E20" s="18">
        <f t="shared" si="1"/>
        <v>14</v>
      </c>
      <c r="F20" s="46">
        <f t="shared" si="3"/>
        <v>0</v>
      </c>
      <c r="G20" s="14">
        <f t="shared" si="2"/>
        <v>51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35</v>
      </c>
      <c r="C21" s="16">
        <v>49</v>
      </c>
      <c r="D21" s="17">
        <f t="shared" si="0"/>
        <v>14</v>
      </c>
      <c r="E21" s="18">
        <f t="shared" si="1"/>
        <v>14</v>
      </c>
      <c r="F21" s="46">
        <f t="shared" si="3"/>
        <v>2</v>
      </c>
      <c r="G21" s="14">
        <f t="shared" si="2"/>
        <v>49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34</v>
      </c>
      <c r="C22" s="16">
        <v>46</v>
      </c>
      <c r="D22" s="17">
        <f t="shared" si="0"/>
        <v>12</v>
      </c>
      <c r="E22" s="18">
        <f t="shared" si="1"/>
        <v>12</v>
      </c>
      <c r="F22" s="46">
        <f t="shared" si="3"/>
        <v>3</v>
      </c>
      <c r="G22" s="14">
        <f t="shared" si="2"/>
        <v>46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32</v>
      </c>
      <c r="C23" s="16">
        <v>43</v>
      </c>
      <c r="D23" s="17">
        <f t="shared" si="0"/>
        <v>11</v>
      </c>
      <c r="E23" s="18">
        <f t="shared" si="1"/>
        <v>11</v>
      </c>
      <c r="F23" s="46">
        <f t="shared" si="3"/>
        <v>3</v>
      </c>
      <c r="G23" s="14">
        <f t="shared" si="2"/>
        <v>43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31</v>
      </c>
      <c r="C24" s="16">
        <v>43</v>
      </c>
      <c r="D24" s="17">
        <f t="shared" si="0"/>
        <v>12</v>
      </c>
      <c r="E24" s="18">
        <f t="shared" si="1"/>
        <v>12</v>
      </c>
      <c r="F24" s="46">
        <f t="shared" si="3"/>
        <v>0</v>
      </c>
      <c r="G24" s="14">
        <f t="shared" si="2"/>
        <v>43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29</v>
      </c>
      <c r="C25" s="16">
        <v>43</v>
      </c>
      <c r="D25" s="17">
        <f t="shared" si="0"/>
        <v>14</v>
      </c>
      <c r="E25" s="18">
        <f t="shared" si="1"/>
        <v>14</v>
      </c>
      <c r="F25" s="46">
        <f t="shared" si="3"/>
        <v>0</v>
      </c>
      <c r="G25" s="14">
        <f t="shared" si="2"/>
        <v>43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28</v>
      </c>
      <c r="C26" s="16">
        <v>33</v>
      </c>
      <c r="D26" s="17">
        <f t="shared" si="0"/>
        <v>5</v>
      </c>
      <c r="E26" s="18">
        <f t="shared" si="1"/>
        <v>5</v>
      </c>
      <c r="F26" s="46">
        <f t="shared" si="3"/>
        <v>10</v>
      </c>
      <c r="G26" s="14">
        <f t="shared" si="2"/>
        <v>33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26</v>
      </c>
      <c r="C27" s="16">
        <v>30</v>
      </c>
      <c r="D27" s="17">
        <f t="shared" si="0"/>
        <v>4</v>
      </c>
      <c r="E27" s="18">
        <f t="shared" si="1"/>
        <v>4</v>
      </c>
      <c r="F27" s="46">
        <f t="shared" si="3"/>
        <v>3</v>
      </c>
      <c r="G27" s="14">
        <f t="shared" si="2"/>
        <v>30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25</v>
      </c>
      <c r="C28" s="16">
        <v>30</v>
      </c>
      <c r="D28" s="17">
        <f t="shared" si="0"/>
        <v>5</v>
      </c>
      <c r="E28" s="18">
        <f t="shared" si="1"/>
        <v>5</v>
      </c>
      <c r="F28" s="46">
        <f t="shared" si="3"/>
        <v>0</v>
      </c>
      <c r="G28" s="14">
        <f t="shared" si="2"/>
        <v>30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23</v>
      </c>
      <c r="C29" s="16">
        <v>30</v>
      </c>
      <c r="D29" s="17">
        <f t="shared" si="0"/>
        <v>7</v>
      </c>
      <c r="E29" s="18">
        <f t="shared" si="1"/>
        <v>7</v>
      </c>
      <c r="F29" s="46">
        <f t="shared" si="3"/>
        <v>0</v>
      </c>
      <c r="G29" s="14">
        <f t="shared" si="2"/>
        <v>30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22</v>
      </c>
      <c r="C30" s="16">
        <v>30</v>
      </c>
      <c r="D30" s="17">
        <f t="shared" si="0"/>
        <v>8</v>
      </c>
      <c r="E30" s="18">
        <f t="shared" si="1"/>
        <v>8</v>
      </c>
      <c r="F30" s="46">
        <f t="shared" si="3"/>
        <v>0</v>
      </c>
      <c r="G30" s="14">
        <f t="shared" si="2"/>
        <v>30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20</v>
      </c>
      <c r="C31" s="16">
        <v>30</v>
      </c>
      <c r="D31" s="17">
        <f t="shared" si="0"/>
        <v>10</v>
      </c>
      <c r="E31" s="18">
        <f t="shared" si="1"/>
        <v>10</v>
      </c>
      <c r="F31" s="46">
        <f t="shared" si="3"/>
        <v>0</v>
      </c>
      <c r="G31" s="14">
        <f t="shared" si="2"/>
        <v>30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18</v>
      </c>
      <c r="C32" s="16">
        <v>30</v>
      </c>
      <c r="D32" s="17">
        <f t="shared" si="0"/>
        <v>12</v>
      </c>
      <c r="E32" s="18">
        <f t="shared" si="1"/>
        <v>12</v>
      </c>
      <c r="F32" s="46">
        <f t="shared" si="3"/>
        <v>0</v>
      </c>
      <c r="G32" s="14">
        <f t="shared" si="2"/>
        <v>30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17</v>
      </c>
      <c r="C33" s="16">
        <v>30</v>
      </c>
      <c r="D33" s="17">
        <f t="shared" si="0"/>
        <v>13</v>
      </c>
      <c r="E33" s="18">
        <f t="shared" si="1"/>
        <v>13</v>
      </c>
      <c r="F33" s="46">
        <f t="shared" si="3"/>
        <v>0</v>
      </c>
      <c r="G33" s="14">
        <f t="shared" si="2"/>
        <v>30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15</v>
      </c>
      <c r="C34" s="16">
        <v>27</v>
      </c>
      <c r="D34" s="17">
        <f t="shared" si="0"/>
        <v>12</v>
      </c>
      <c r="E34" s="18">
        <f t="shared" si="1"/>
        <v>12</v>
      </c>
      <c r="F34" s="46">
        <f t="shared" si="3"/>
        <v>3</v>
      </c>
      <c r="G34" s="14">
        <f t="shared" si="2"/>
        <v>27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14</v>
      </c>
      <c r="C35" s="16">
        <v>24</v>
      </c>
      <c r="D35" s="17">
        <f t="shared" si="0"/>
        <v>10</v>
      </c>
      <c r="E35" s="18">
        <f t="shared" si="1"/>
        <v>10</v>
      </c>
      <c r="F35" s="46">
        <f t="shared" si="3"/>
        <v>3</v>
      </c>
      <c r="G35" s="14">
        <f t="shared" si="2"/>
        <v>24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12</v>
      </c>
      <c r="C36" s="16">
        <v>22</v>
      </c>
      <c r="D36" s="17">
        <f t="shared" si="0"/>
        <v>10</v>
      </c>
      <c r="E36" s="18">
        <f t="shared" si="1"/>
        <v>10</v>
      </c>
      <c r="F36" s="46">
        <f t="shared" si="3"/>
        <v>2</v>
      </c>
      <c r="G36" s="14">
        <f t="shared" si="2"/>
        <v>22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11</v>
      </c>
      <c r="C37" s="16">
        <v>18</v>
      </c>
      <c r="D37" s="17">
        <f t="shared" si="0"/>
        <v>7</v>
      </c>
      <c r="E37" s="18">
        <f t="shared" si="1"/>
        <v>7</v>
      </c>
      <c r="F37" s="46">
        <f t="shared" si="3"/>
        <v>4</v>
      </c>
      <c r="G37" s="14">
        <f t="shared" si="2"/>
        <v>18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9</v>
      </c>
      <c r="C38" s="16">
        <v>15</v>
      </c>
      <c r="D38" s="17">
        <f t="shared" si="0"/>
        <v>6</v>
      </c>
      <c r="E38" s="18">
        <f t="shared" si="1"/>
        <v>6</v>
      </c>
      <c r="F38" s="46">
        <f t="shared" si="3"/>
        <v>3</v>
      </c>
      <c r="G38" s="14">
        <f t="shared" si="2"/>
        <v>15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8</v>
      </c>
      <c r="C39" s="16">
        <v>13</v>
      </c>
      <c r="D39" s="17">
        <f t="shared" si="0"/>
        <v>5</v>
      </c>
      <c r="E39" s="18">
        <f t="shared" si="1"/>
        <v>5</v>
      </c>
      <c r="F39" s="46">
        <f t="shared" si="3"/>
        <v>2</v>
      </c>
      <c r="G39" s="14">
        <f t="shared" si="2"/>
        <v>13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6</v>
      </c>
      <c r="C40" s="16">
        <v>10</v>
      </c>
      <c r="D40" s="17">
        <f t="shared" si="0"/>
        <v>4</v>
      </c>
      <c r="E40" s="18">
        <f t="shared" si="1"/>
        <v>4</v>
      </c>
      <c r="F40" s="46">
        <f t="shared" si="3"/>
        <v>3</v>
      </c>
      <c r="G40" s="14">
        <f t="shared" si="2"/>
        <v>10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5</v>
      </c>
      <c r="C41" s="16">
        <v>10</v>
      </c>
      <c r="D41" s="17">
        <f t="shared" si="0"/>
        <v>5</v>
      </c>
      <c r="E41" s="18">
        <f t="shared" si="1"/>
        <v>5</v>
      </c>
      <c r="F41" s="46">
        <f t="shared" si="3"/>
        <v>0</v>
      </c>
      <c r="G41" s="14">
        <f t="shared" si="2"/>
        <v>10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3</v>
      </c>
      <c r="C42" s="16">
        <v>7</v>
      </c>
      <c r="D42" s="17">
        <f t="shared" si="0"/>
        <v>4</v>
      </c>
      <c r="E42" s="18">
        <f t="shared" si="1"/>
        <v>4</v>
      </c>
      <c r="F42" s="46">
        <f t="shared" si="3"/>
        <v>3</v>
      </c>
      <c r="G42" s="14">
        <f t="shared" si="2"/>
        <v>7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2</v>
      </c>
      <c r="C43" s="20">
        <v>6</v>
      </c>
      <c r="D43" s="21">
        <f t="shared" si="0"/>
        <v>4</v>
      </c>
      <c r="E43" s="22">
        <f t="shared" si="1"/>
        <v>4</v>
      </c>
      <c r="F43" s="46">
        <f t="shared" si="3"/>
        <v>1</v>
      </c>
      <c r="G43" s="14">
        <f t="shared" si="2"/>
        <v>6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0</v>
      </c>
      <c r="D44" s="7"/>
      <c r="E44" s="10"/>
      <c r="F44" s="46">
        <f t="shared" si="3"/>
        <v>6</v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66</v>
      </c>
      <c r="C51" s="16">
        <v>66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66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65</v>
      </c>
      <c r="C52" s="16">
        <v>66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66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63</v>
      </c>
      <c r="C53" s="16">
        <v>66</v>
      </c>
      <c r="D53" s="17">
        <f t="shared" si="5"/>
        <v>3</v>
      </c>
      <c r="E53" s="18">
        <f t="shared" si="6"/>
        <v>3</v>
      </c>
      <c r="F53" s="46">
        <f t="shared" si="3"/>
        <v>0</v>
      </c>
      <c r="G53" s="14">
        <f t="shared" si="4"/>
        <v>66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62</v>
      </c>
      <c r="C54" s="16">
        <v>65</v>
      </c>
      <c r="D54" s="17">
        <f t="shared" si="5"/>
        <v>3</v>
      </c>
      <c r="E54" s="18">
        <f t="shared" si="6"/>
        <v>3</v>
      </c>
      <c r="F54" s="46">
        <f t="shared" si="3"/>
        <v>1</v>
      </c>
      <c r="G54" s="14">
        <f t="shared" si="4"/>
        <v>65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61</v>
      </c>
      <c r="C55" s="16">
        <v>65</v>
      </c>
      <c r="D55" s="17">
        <f t="shared" si="5"/>
        <v>4</v>
      </c>
      <c r="E55" s="18">
        <f t="shared" si="6"/>
        <v>4</v>
      </c>
      <c r="F55" s="46">
        <f t="shared" si="3"/>
        <v>0</v>
      </c>
      <c r="G55" s="14">
        <f t="shared" si="4"/>
        <v>65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60</v>
      </c>
      <c r="C56" s="16">
        <v>65</v>
      </c>
      <c r="D56" s="17">
        <f t="shared" si="5"/>
        <v>5</v>
      </c>
      <c r="E56" s="18">
        <f t="shared" si="6"/>
        <v>5</v>
      </c>
      <c r="F56" s="46">
        <f t="shared" si="3"/>
        <v>0</v>
      </c>
      <c r="G56" s="14">
        <f t="shared" si="4"/>
        <v>65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58</v>
      </c>
      <c r="C57" s="16">
        <v>61</v>
      </c>
      <c r="D57" s="17">
        <f t="shared" si="5"/>
        <v>3</v>
      </c>
      <c r="E57" s="18">
        <f t="shared" si="6"/>
        <v>3</v>
      </c>
      <c r="F57" s="46">
        <f t="shared" si="3"/>
        <v>4</v>
      </c>
      <c r="G57" s="14">
        <f t="shared" si="4"/>
        <v>61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57</v>
      </c>
      <c r="C58" s="16">
        <v>61</v>
      </c>
      <c r="D58" s="17">
        <f t="shared" si="5"/>
        <v>4</v>
      </c>
      <c r="E58" s="18">
        <f t="shared" si="6"/>
        <v>4</v>
      </c>
      <c r="F58" s="46">
        <f t="shared" si="3"/>
        <v>0</v>
      </c>
      <c r="G58" s="14">
        <f t="shared" si="4"/>
        <v>61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56</v>
      </c>
      <c r="C59" s="16">
        <v>61</v>
      </c>
      <c r="D59" s="17">
        <f t="shared" si="5"/>
        <v>5</v>
      </c>
      <c r="E59" s="18">
        <f t="shared" si="6"/>
        <v>5</v>
      </c>
      <c r="F59" s="46">
        <f t="shared" si="3"/>
        <v>0</v>
      </c>
      <c r="G59" s="14">
        <f t="shared" si="4"/>
        <v>61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54</v>
      </c>
      <c r="C60" s="16">
        <v>61</v>
      </c>
      <c r="D60" s="17">
        <f t="shared" si="5"/>
        <v>7</v>
      </c>
      <c r="E60" s="18">
        <f t="shared" si="6"/>
        <v>7</v>
      </c>
      <c r="F60" s="46">
        <f t="shared" si="3"/>
        <v>0</v>
      </c>
      <c r="G60" s="14">
        <f t="shared" si="4"/>
        <v>61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53</v>
      </c>
      <c r="C61" s="16">
        <v>59</v>
      </c>
      <c r="D61" s="17">
        <f t="shared" si="5"/>
        <v>6</v>
      </c>
      <c r="E61" s="18">
        <f t="shared" si="6"/>
        <v>6</v>
      </c>
      <c r="F61" s="46">
        <f t="shared" si="3"/>
        <v>2</v>
      </c>
      <c r="G61" s="14">
        <f t="shared" si="4"/>
        <v>59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52</v>
      </c>
      <c r="C62" s="16">
        <v>59</v>
      </c>
      <c r="D62" s="17">
        <f t="shared" si="5"/>
        <v>7</v>
      </c>
      <c r="E62" s="18">
        <f t="shared" si="6"/>
        <v>7</v>
      </c>
      <c r="F62" s="46">
        <f t="shared" si="3"/>
        <v>0</v>
      </c>
      <c r="G62" s="14">
        <f t="shared" si="4"/>
        <v>59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50</v>
      </c>
      <c r="C63" s="16">
        <v>57</v>
      </c>
      <c r="D63" s="17">
        <f t="shared" si="5"/>
        <v>7</v>
      </c>
      <c r="E63" s="18">
        <f t="shared" si="6"/>
        <v>7</v>
      </c>
      <c r="F63" s="46">
        <f t="shared" si="3"/>
        <v>2</v>
      </c>
      <c r="G63" s="14">
        <f t="shared" si="4"/>
        <v>57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49</v>
      </c>
      <c r="C64" s="16">
        <v>57</v>
      </c>
      <c r="D64" s="17">
        <f t="shared" si="5"/>
        <v>8</v>
      </c>
      <c r="E64" s="18">
        <f t="shared" si="6"/>
        <v>8</v>
      </c>
      <c r="F64" s="46">
        <f t="shared" si="3"/>
        <v>0</v>
      </c>
      <c r="G64" s="14">
        <f t="shared" si="4"/>
        <v>57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48</v>
      </c>
      <c r="C65" s="16">
        <v>54</v>
      </c>
      <c r="D65" s="17">
        <f t="shared" si="5"/>
        <v>6</v>
      </c>
      <c r="E65" s="18">
        <f t="shared" si="6"/>
        <v>6</v>
      </c>
      <c r="F65" s="46">
        <f t="shared" si="3"/>
        <v>3</v>
      </c>
      <c r="G65" s="14">
        <f t="shared" si="4"/>
        <v>54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47</v>
      </c>
      <c r="C66" s="16">
        <v>54</v>
      </c>
      <c r="D66" s="17">
        <f t="shared" si="5"/>
        <v>7</v>
      </c>
      <c r="E66" s="18">
        <f t="shared" si="6"/>
        <v>7</v>
      </c>
      <c r="F66" s="46">
        <f t="shared" si="3"/>
        <v>0</v>
      </c>
      <c r="G66" s="14">
        <f t="shared" si="4"/>
        <v>54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45</v>
      </c>
      <c r="C67" s="16">
        <v>54</v>
      </c>
      <c r="D67" s="17">
        <f t="shared" si="5"/>
        <v>9</v>
      </c>
      <c r="E67" s="18">
        <f t="shared" si="6"/>
        <v>9</v>
      </c>
      <c r="F67" s="46">
        <f t="shared" si="3"/>
        <v>0</v>
      </c>
      <c r="G67" s="14">
        <f t="shared" si="4"/>
        <v>54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44</v>
      </c>
      <c r="C68" s="16">
        <v>50</v>
      </c>
      <c r="D68" s="17">
        <f t="shared" si="5"/>
        <v>6</v>
      </c>
      <c r="E68" s="18">
        <f t="shared" si="6"/>
        <v>6</v>
      </c>
      <c r="F68" s="46">
        <f t="shared" si="3"/>
        <v>4</v>
      </c>
      <c r="G68" s="14">
        <f t="shared" si="4"/>
        <v>50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43</v>
      </c>
      <c r="C69" s="16">
        <v>50</v>
      </c>
      <c r="D69" s="17">
        <f t="shared" si="5"/>
        <v>7</v>
      </c>
      <c r="E69" s="18">
        <f t="shared" si="6"/>
        <v>7</v>
      </c>
      <c r="F69" s="46">
        <f t="shared" ref="F69:F111" si="7">IF(B68,C68-C69,"")</f>
        <v>0</v>
      </c>
      <c r="G69" s="14">
        <f t="shared" si="4"/>
        <v>50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41</v>
      </c>
      <c r="C70" s="16">
        <v>46</v>
      </c>
      <c r="D70" s="17">
        <f t="shared" si="5"/>
        <v>5</v>
      </c>
      <c r="E70" s="18">
        <f t="shared" si="6"/>
        <v>5</v>
      </c>
      <c r="F70" s="46">
        <f t="shared" si="7"/>
        <v>4</v>
      </c>
      <c r="G70" s="14">
        <f t="shared" si="4"/>
        <v>46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40</v>
      </c>
      <c r="C71" s="16">
        <v>44</v>
      </c>
      <c r="D71" s="17">
        <f t="shared" si="5"/>
        <v>4</v>
      </c>
      <c r="E71" s="18">
        <f t="shared" si="6"/>
        <v>4</v>
      </c>
      <c r="F71" s="46">
        <f t="shared" si="7"/>
        <v>2</v>
      </c>
      <c r="G71" s="14">
        <f t="shared" si="4"/>
        <v>44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39</v>
      </c>
      <c r="C72" s="16">
        <v>44</v>
      </c>
      <c r="D72" s="17">
        <f t="shared" si="5"/>
        <v>5</v>
      </c>
      <c r="E72" s="18">
        <f t="shared" si="6"/>
        <v>5</v>
      </c>
      <c r="F72" s="46">
        <f t="shared" si="7"/>
        <v>0</v>
      </c>
      <c r="G72" s="14">
        <f t="shared" si="4"/>
        <v>44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38</v>
      </c>
      <c r="C73" s="16">
        <v>44</v>
      </c>
      <c r="D73" s="17">
        <f t="shared" si="5"/>
        <v>6</v>
      </c>
      <c r="E73" s="18">
        <f t="shared" si="6"/>
        <v>6</v>
      </c>
      <c r="F73" s="46">
        <f t="shared" si="7"/>
        <v>0</v>
      </c>
      <c r="G73" s="14">
        <f t="shared" si="4"/>
        <v>44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36</v>
      </c>
      <c r="C74" s="16">
        <v>42</v>
      </c>
      <c r="D74" s="17">
        <f t="shared" si="5"/>
        <v>6</v>
      </c>
      <c r="E74" s="18">
        <f t="shared" si="6"/>
        <v>6</v>
      </c>
      <c r="F74" s="46">
        <f t="shared" si="7"/>
        <v>2</v>
      </c>
      <c r="G74" s="14">
        <f t="shared" si="4"/>
        <v>42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35</v>
      </c>
      <c r="C75" s="16">
        <v>37</v>
      </c>
      <c r="D75" s="17">
        <f t="shared" si="5"/>
        <v>2</v>
      </c>
      <c r="E75" s="18">
        <f t="shared" si="6"/>
        <v>2</v>
      </c>
      <c r="F75" s="46">
        <f t="shared" si="7"/>
        <v>5</v>
      </c>
      <c r="G75" s="14">
        <f t="shared" si="4"/>
        <v>37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34</v>
      </c>
      <c r="C76" s="16">
        <v>34</v>
      </c>
      <c r="D76" s="17">
        <f t="shared" si="5"/>
        <v>0</v>
      </c>
      <c r="E76" s="18">
        <f t="shared" si="6"/>
        <v>0</v>
      </c>
      <c r="F76" s="46">
        <f t="shared" si="7"/>
        <v>3</v>
      </c>
      <c r="G76" s="14">
        <f t="shared" si="4"/>
        <v>34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32</v>
      </c>
      <c r="C77" s="16">
        <v>31</v>
      </c>
      <c r="D77" s="17">
        <f t="shared" si="5"/>
        <v>-1</v>
      </c>
      <c r="E77" s="18">
        <f t="shared" si="6"/>
        <v>0</v>
      </c>
      <c r="F77" s="46">
        <f t="shared" si="7"/>
        <v>3</v>
      </c>
      <c r="G77" s="14">
        <f t="shared" si="4"/>
        <v>32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31</v>
      </c>
      <c r="C78" s="16">
        <v>28</v>
      </c>
      <c r="D78" s="17">
        <f t="shared" si="5"/>
        <v>-3</v>
      </c>
      <c r="E78" s="18">
        <f t="shared" si="6"/>
        <v>0</v>
      </c>
      <c r="F78" s="46">
        <f t="shared" si="7"/>
        <v>3</v>
      </c>
      <c r="G78" s="14">
        <f t="shared" si="4"/>
        <v>31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30</v>
      </c>
      <c r="C79" s="16">
        <v>28</v>
      </c>
      <c r="D79" s="17">
        <f t="shared" si="5"/>
        <v>-2</v>
      </c>
      <c r="E79" s="18">
        <f t="shared" si="6"/>
        <v>0</v>
      </c>
      <c r="F79" s="46">
        <f t="shared" si="7"/>
        <v>0</v>
      </c>
      <c r="G79" s="14">
        <f t="shared" si="4"/>
        <v>30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28</v>
      </c>
      <c r="C80" s="16">
        <v>28</v>
      </c>
      <c r="D80" s="17">
        <f t="shared" si="5"/>
        <v>0</v>
      </c>
      <c r="E80" s="18">
        <f t="shared" si="6"/>
        <v>0</v>
      </c>
      <c r="F80" s="46">
        <f t="shared" si="7"/>
        <v>0</v>
      </c>
      <c r="G80" s="14">
        <f t="shared" si="4"/>
        <v>28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27</v>
      </c>
      <c r="C81" s="16">
        <v>28</v>
      </c>
      <c r="D81" s="17">
        <f t="shared" si="5"/>
        <v>1</v>
      </c>
      <c r="E81" s="18">
        <f t="shared" si="6"/>
        <v>1</v>
      </c>
      <c r="F81" s="46">
        <f t="shared" si="7"/>
        <v>0</v>
      </c>
      <c r="G81" s="14">
        <f t="shared" si="4"/>
        <v>28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26</v>
      </c>
      <c r="C82" s="16">
        <v>28</v>
      </c>
      <c r="D82" s="17">
        <f t="shared" si="5"/>
        <v>2</v>
      </c>
      <c r="E82" s="18">
        <f t="shared" si="6"/>
        <v>2</v>
      </c>
      <c r="F82" s="46">
        <f t="shared" si="7"/>
        <v>0</v>
      </c>
      <c r="G82" s="14">
        <f t="shared" si="4"/>
        <v>28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25</v>
      </c>
      <c r="C83" s="16">
        <v>28</v>
      </c>
      <c r="D83" s="17">
        <f t="shared" si="5"/>
        <v>3</v>
      </c>
      <c r="E83" s="18">
        <f t="shared" si="6"/>
        <v>3</v>
      </c>
      <c r="F83" s="46">
        <f t="shared" si="7"/>
        <v>0</v>
      </c>
      <c r="G83" s="14">
        <f t="shared" si="4"/>
        <v>28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23</v>
      </c>
      <c r="C84" s="16">
        <v>28</v>
      </c>
      <c r="D84" s="17">
        <f t="shared" si="5"/>
        <v>5</v>
      </c>
      <c r="E84" s="18">
        <f t="shared" si="6"/>
        <v>5</v>
      </c>
      <c r="F84" s="46">
        <f t="shared" si="7"/>
        <v>0</v>
      </c>
      <c r="G84" s="14">
        <f t="shared" si="4"/>
        <v>28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22</v>
      </c>
      <c r="C85" s="16">
        <v>28</v>
      </c>
      <c r="D85" s="17">
        <f t="shared" si="5"/>
        <v>6</v>
      </c>
      <c r="E85" s="18">
        <f t="shared" si="6"/>
        <v>6</v>
      </c>
      <c r="F85" s="46">
        <f t="shared" si="7"/>
        <v>0</v>
      </c>
      <c r="G85" s="14">
        <f t="shared" si="4"/>
        <v>28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21</v>
      </c>
      <c r="C86" s="16">
        <v>27</v>
      </c>
      <c r="D86" s="17">
        <f t="shared" si="5"/>
        <v>6</v>
      </c>
      <c r="E86" s="18">
        <f t="shared" si="6"/>
        <v>6</v>
      </c>
      <c r="F86" s="46">
        <f t="shared" si="7"/>
        <v>1</v>
      </c>
      <c r="G86" s="14">
        <f t="shared" si="4"/>
        <v>27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19</v>
      </c>
      <c r="C87" s="16">
        <v>27</v>
      </c>
      <c r="D87" s="17">
        <f t="shared" si="5"/>
        <v>8</v>
      </c>
      <c r="E87" s="18">
        <f t="shared" si="6"/>
        <v>8</v>
      </c>
      <c r="F87" s="46">
        <f t="shared" si="7"/>
        <v>0</v>
      </c>
      <c r="G87" s="14">
        <f t="shared" si="4"/>
        <v>27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18</v>
      </c>
      <c r="C88" s="16">
        <v>24</v>
      </c>
      <c r="D88" s="17">
        <f t="shared" si="5"/>
        <v>6</v>
      </c>
      <c r="E88" s="18">
        <f t="shared" si="6"/>
        <v>6</v>
      </c>
      <c r="F88" s="46">
        <f t="shared" si="7"/>
        <v>3</v>
      </c>
      <c r="G88" s="14">
        <f t="shared" si="4"/>
        <v>24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17</v>
      </c>
      <c r="C89" s="16">
        <v>24</v>
      </c>
      <c r="D89" s="17">
        <f t="shared" si="5"/>
        <v>7</v>
      </c>
      <c r="E89" s="18">
        <f t="shared" si="6"/>
        <v>7</v>
      </c>
      <c r="F89" s="46">
        <f t="shared" si="7"/>
        <v>0</v>
      </c>
      <c r="G89" s="14">
        <f t="shared" si="4"/>
        <v>24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16</v>
      </c>
      <c r="C90" s="16">
        <v>24</v>
      </c>
      <c r="D90" s="17">
        <f t="shared" si="5"/>
        <v>8</v>
      </c>
      <c r="E90" s="18">
        <f t="shared" si="6"/>
        <v>8</v>
      </c>
      <c r="F90" s="46">
        <f t="shared" si="7"/>
        <v>0</v>
      </c>
      <c r="G90" s="14">
        <f t="shared" si="4"/>
        <v>24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14</v>
      </c>
      <c r="C91" s="16">
        <v>23</v>
      </c>
      <c r="D91" s="17">
        <f t="shared" si="5"/>
        <v>9</v>
      </c>
      <c r="E91" s="18">
        <f t="shared" si="6"/>
        <v>9</v>
      </c>
      <c r="F91" s="46">
        <f t="shared" si="7"/>
        <v>1</v>
      </c>
      <c r="G91" s="14">
        <f t="shared" si="4"/>
        <v>23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13</v>
      </c>
      <c r="C92" s="16">
        <v>23</v>
      </c>
      <c r="D92" s="17">
        <f t="shared" si="5"/>
        <v>10</v>
      </c>
      <c r="E92" s="18">
        <f t="shared" si="6"/>
        <v>10</v>
      </c>
      <c r="F92" s="46">
        <f t="shared" si="7"/>
        <v>0</v>
      </c>
      <c r="G92" s="14">
        <f t="shared" si="4"/>
        <v>23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12</v>
      </c>
      <c r="C93" s="16">
        <v>23</v>
      </c>
      <c r="D93" s="17">
        <f t="shared" si="5"/>
        <v>11</v>
      </c>
      <c r="E93" s="18">
        <f t="shared" si="6"/>
        <v>11</v>
      </c>
      <c r="F93" s="46">
        <f t="shared" si="7"/>
        <v>0</v>
      </c>
      <c r="G93" s="14">
        <f t="shared" si="4"/>
        <v>23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10</v>
      </c>
      <c r="C94" s="16">
        <v>21</v>
      </c>
      <c r="D94" s="17">
        <f t="shared" si="5"/>
        <v>11</v>
      </c>
      <c r="E94" s="18">
        <f t="shared" si="6"/>
        <v>11</v>
      </c>
      <c r="F94" s="46">
        <f t="shared" si="7"/>
        <v>2</v>
      </c>
      <c r="G94" s="14">
        <f t="shared" si="4"/>
        <v>21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9</v>
      </c>
      <c r="C95" s="16">
        <v>21</v>
      </c>
      <c r="D95" s="17">
        <f t="shared" si="5"/>
        <v>12</v>
      </c>
      <c r="E95" s="18">
        <f t="shared" si="6"/>
        <v>12</v>
      </c>
      <c r="F95" s="46">
        <f t="shared" si="7"/>
        <v>0</v>
      </c>
      <c r="G95" s="14">
        <f t="shared" si="4"/>
        <v>21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8</v>
      </c>
      <c r="C96" s="16">
        <v>21</v>
      </c>
      <c r="D96" s="17">
        <f t="shared" si="5"/>
        <v>13</v>
      </c>
      <c r="E96" s="18">
        <f t="shared" si="6"/>
        <v>13</v>
      </c>
      <c r="F96" s="46">
        <f t="shared" si="7"/>
        <v>0</v>
      </c>
      <c r="G96" s="14">
        <f t="shared" si="4"/>
        <v>21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6</v>
      </c>
      <c r="C97" s="16">
        <v>21</v>
      </c>
      <c r="D97" s="17">
        <f t="shared" si="5"/>
        <v>15</v>
      </c>
      <c r="E97" s="18">
        <f t="shared" si="6"/>
        <v>15</v>
      </c>
      <c r="F97" s="46">
        <f t="shared" si="7"/>
        <v>0</v>
      </c>
      <c r="G97" s="14">
        <f t="shared" si="4"/>
        <v>21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5</v>
      </c>
      <c r="C98" s="16">
        <v>21</v>
      </c>
      <c r="D98" s="17">
        <f t="shared" si="5"/>
        <v>16</v>
      </c>
      <c r="E98" s="18">
        <f t="shared" si="6"/>
        <v>16</v>
      </c>
      <c r="F98" s="46">
        <f t="shared" si="7"/>
        <v>0</v>
      </c>
      <c r="G98" s="14">
        <f t="shared" si="4"/>
        <v>21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4</v>
      </c>
      <c r="C99" s="16">
        <v>21</v>
      </c>
      <c r="D99" s="17">
        <f t="shared" si="5"/>
        <v>17</v>
      </c>
      <c r="E99" s="18">
        <f t="shared" si="6"/>
        <v>17</v>
      </c>
      <c r="F99" s="46">
        <f t="shared" si="7"/>
        <v>0</v>
      </c>
      <c r="G99" s="14">
        <f t="shared" si="4"/>
        <v>21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3</v>
      </c>
      <c r="C100" s="16">
        <v>14</v>
      </c>
      <c r="D100" s="17">
        <f t="shared" si="5"/>
        <v>11</v>
      </c>
      <c r="E100" s="18">
        <f t="shared" si="6"/>
        <v>11</v>
      </c>
      <c r="F100" s="46">
        <f t="shared" si="7"/>
        <v>7</v>
      </c>
      <c r="G100" s="14">
        <f t="shared" si="4"/>
        <v>14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1</v>
      </c>
      <c r="C101" s="16">
        <v>10</v>
      </c>
      <c r="D101" s="17">
        <f t="shared" si="5"/>
        <v>9</v>
      </c>
      <c r="E101" s="18">
        <f t="shared" si="6"/>
        <v>9</v>
      </c>
      <c r="F101" s="46">
        <f t="shared" si="7"/>
        <v>4</v>
      </c>
      <c r="G101" s="14">
        <f t="shared" si="4"/>
        <v>10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7</v>
      </c>
      <c r="D102" s="17">
        <f t="shared" si="5"/>
        <v>7</v>
      </c>
      <c r="E102" s="18">
        <f t="shared" si="6"/>
        <v>7</v>
      </c>
      <c r="F102" s="46">
        <f t="shared" si="7"/>
        <v>3</v>
      </c>
      <c r="G102" s="14">
        <f t="shared" si="4"/>
        <v>7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B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74</v>
      </c>
      <c r="K2" s="7">
        <f>B51</f>
        <v>63</v>
      </c>
      <c r="L2" s="5"/>
      <c r="M2" s="5"/>
      <c r="N2" s="5"/>
    </row>
    <row r="3" spans="1:14" ht="15.75" customHeight="1" x14ac:dyDescent="0.2">
      <c r="A3" s="15" t="s">
        <v>73</v>
      </c>
      <c r="B3" s="16">
        <v>74</v>
      </c>
      <c r="C3" s="16">
        <v>74</v>
      </c>
      <c r="D3" s="17">
        <f t="shared" ref="D3:D42" si="0">C3-B3</f>
        <v>0</v>
      </c>
      <c r="E3" s="18">
        <f t="shared" ref="E3:E42" si="1">IF(D3&gt;0,D3,0)</f>
        <v>0</v>
      </c>
      <c r="F3" s="46"/>
      <c r="G3" s="14">
        <f t="shared" ref="G3:G44" si="2">B3+E3</f>
        <v>74</v>
      </c>
      <c r="H3" s="5"/>
      <c r="I3" s="6" t="s">
        <v>139</v>
      </c>
      <c r="J3" s="7">
        <f>COUNTIF(B3:B48,"&gt;0")</f>
        <v>41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74</v>
      </c>
      <c r="B4" s="16">
        <v>72</v>
      </c>
      <c r="C4" s="16">
        <v>73</v>
      </c>
      <c r="D4" s="17">
        <f t="shared" si="0"/>
        <v>1</v>
      </c>
      <c r="E4" s="18">
        <f t="shared" si="1"/>
        <v>1</v>
      </c>
      <c r="F4" s="46">
        <f>IF(B3,C3-C4,"")</f>
        <v>1</v>
      </c>
      <c r="G4" s="14">
        <f t="shared" si="2"/>
        <v>73</v>
      </c>
      <c r="H4" s="5"/>
      <c r="I4" s="6" t="s">
        <v>2</v>
      </c>
      <c r="J4" s="7">
        <f>MAX(D3:D48)</f>
        <v>17</v>
      </c>
      <c r="K4" s="7">
        <f>MAX(D51:D111)</f>
        <v>10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70</v>
      </c>
      <c r="C5" s="16">
        <v>73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73</v>
      </c>
      <c r="H5" s="5"/>
      <c r="I5" s="6" t="s">
        <v>3</v>
      </c>
      <c r="J5" s="7">
        <f>MIN(D3:D48)</f>
        <v>-10</v>
      </c>
      <c r="K5" s="7">
        <f>MIN(D51:D111)</f>
        <v>-2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69</v>
      </c>
      <c r="C6" s="16">
        <v>73</v>
      </c>
      <c r="D6" s="17">
        <f t="shared" si="0"/>
        <v>4</v>
      </c>
      <c r="E6" s="18">
        <f t="shared" si="1"/>
        <v>4</v>
      </c>
      <c r="F6" s="46">
        <f t="shared" si="3"/>
        <v>0</v>
      </c>
      <c r="G6" s="14">
        <f t="shared" si="2"/>
        <v>73</v>
      </c>
      <c r="H6" s="5"/>
      <c r="I6" s="6" t="s">
        <v>4</v>
      </c>
      <c r="J6" s="7">
        <f>AVERAGE(D3:D48)</f>
        <v>1.326086956521739</v>
      </c>
      <c r="K6" s="7">
        <f>AVERAGE(D51:D111)</f>
        <v>2.9508196721311477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67</v>
      </c>
      <c r="C7" s="16">
        <v>73</v>
      </c>
      <c r="D7" s="17">
        <f t="shared" si="0"/>
        <v>6</v>
      </c>
      <c r="E7" s="18">
        <f t="shared" si="1"/>
        <v>6</v>
      </c>
      <c r="F7" s="46">
        <f t="shared" si="3"/>
        <v>0</v>
      </c>
      <c r="G7" s="14">
        <f t="shared" si="2"/>
        <v>73</v>
      </c>
      <c r="H7" s="5"/>
      <c r="I7" s="6" t="s">
        <v>140</v>
      </c>
      <c r="J7" s="7">
        <f>STDEV(D3:D48)</f>
        <v>7.0618044525180581</v>
      </c>
      <c r="K7" s="7">
        <f>STDEV(D51:D111)</f>
        <v>2.9064653762958468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65</v>
      </c>
      <c r="C8" s="16">
        <v>69</v>
      </c>
      <c r="D8" s="17">
        <f t="shared" si="0"/>
        <v>4</v>
      </c>
      <c r="E8" s="18">
        <f t="shared" si="1"/>
        <v>4</v>
      </c>
      <c r="F8" s="46">
        <f t="shared" si="3"/>
        <v>4</v>
      </c>
      <c r="G8" s="14">
        <f t="shared" si="2"/>
        <v>69</v>
      </c>
      <c r="H8" s="5"/>
      <c r="I8" s="6" t="s">
        <v>5</v>
      </c>
      <c r="J8" s="8">
        <f>COUNTIF(E3:E48,"&gt;0")/J3</f>
        <v>0.53658536585365857</v>
      </c>
      <c r="K8" s="8">
        <f>COUNTIF(E51:E111,"&gt;0")/K3</f>
        <v>0.86274509803921573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63</v>
      </c>
      <c r="C9" s="16">
        <v>69</v>
      </c>
      <c r="D9" s="17">
        <f t="shared" si="0"/>
        <v>6</v>
      </c>
      <c r="E9" s="18">
        <f t="shared" si="1"/>
        <v>6</v>
      </c>
      <c r="F9" s="46">
        <f t="shared" si="3"/>
        <v>0</v>
      </c>
      <c r="G9" s="14">
        <f t="shared" si="2"/>
        <v>69</v>
      </c>
      <c r="H9" s="5"/>
      <c r="I9" s="6" t="s">
        <v>6</v>
      </c>
      <c r="J9" s="9">
        <f>SUM(E3:E48)</f>
        <v>158</v>
      </c>
      <c r="K9" s="10">
        <f>SUM(E51:E111)</f>
        <v>185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61</v>
      </c>
      <c r="C10" s="16">
        <v>69</v>
      </c>
      <c r="D10" s="17">
        <f t="shared" si="0"/>
        <v>8</v>
      </c>
      <c r="E10" s="18">
        <f t="shared" si="1"/>
        <v>8</v>
      </c>
      <c r="F10" s="46">
        <f t="shared" si="3"/>
        <v>0</v>
      </c>
      <c r="G10" s="14">
        <f t="shared" si="2"/>
        <v>69</v>
      </c>
      <c r="H10" s="5"/>
      <c r="I10" s="7" t="s">
        <v>69</v>
      </c>
      <c r="J10" s="7">
        <f>J9/J2</f>
        <v>2.1351351351351351</v>
      </c>
      <c r="K10" s="7">
        <f>K9/K2</f>
        <v>2.9365079365079363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60</v>
      </c>
      <c r="C11" s="16">
        <v>69</v>
      </c>
      <c r="D11" s="17">
        <f t="shared" si="0"/>
        <v>9</v>
      </c>
      <c r="E11" s="18">
        <f t="shared" si="1"/>
        <v>9</v>
      </c>
      <c r="F11" s="46">
        <f t="shared" si="3"/>
        <v>0</v>
      </c>
      <c r="G11" s="14">
        <f t="shared" si="2"/>
        <v>69</v>
      </c>
      <c r="H11" s="5"/>
      <c r="I11" s="7" t="s">
        <v>141</v>
      </c>
      <c r="J11" s="7">
        <f>SUM(C3:C48)/SUM(B3:B48)</f>
        <v>1.0392282958199357</v>
      </c>
      <c r="K11" s="7">
        <f>SUM(C51:C111)/SUM(B51:B111)</f>
        <v>1.1105651105651106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58</v>
      </c>
      <c r="C12" s="16">
        <v>69</v>
      </c>
      <c r="D12" s="17">
        <f t="shared" si="0"/>
        <v>11</v>
      </c>
      <c r="E12" s="18">
        <f t="shared" si="1"/>
        <v>11</v>
      </c>
      <c r="F12" s="46">
        <f t="shared" si="3"/>
        <v>0</v>
      </c>
      <c r="G12" s="14">
        <f t="shared" si="2"/>
        <v>69</v>
      </c>
      <c r="H12" s="5"/>
      <c r="I12" s="11" t="s">
        <v>142</v>
      </c>
      <c r="J12" s="7">
        <v>10</v>
      </c>
      <c r="K12" s="7">
        <v>8.8000000000000007</v>
      </c>
      <c r="L12" s="5"/>
      <c r="M12" s="5"/>
      <c r="N12" s="5"/>
    </row>
    <row r="13" spans="1:14" ht="15.75" customHeight="1" x14ac:dyDescent="0.2">
      <c r="A13" s="15" t="s">
        <v>83</v>
      </c>
      <c r="B13" s="16">
        <v>56</v>
      </c>
      <c r="C13" s="16">
        <v>65</v>
      </c>
      <c r="D13" s="17">
        <f t="shared" si="0"/>
        <v>9</v>
      </c>
      <c r="E13" s="18">
        <f t="shared" si="1"/>
        <v>9</v>
      </c>
      <c r="F13" s="46">
        <f t="shared" si="3"/>
        <v>4</v>
      </c>
      <c r="G13" s="14">
        <f t="shared" si="2"/>
        <v>65</v>
      </c>
      <c r="H13" s="5"/>
      <c r="I13" s="7" t="s">
        <v>143</v>
      </c>
      <c r="J13" s="23">
        <f>1/J11</f>
        <v>0.96225247524752477</v>
      </c>
      <c r="K13" s="23">
        <f>1/K11</f>
        <v>0.9004424778761061</v>
      </c>
      <c r="L13" s="5"/>
      <c r="M13" s="5"/>
      <c r="N13" s="5"/>
    </row>
    <row r="14" spans="1:14" ht="15.75" customHeight="1" x14ac:dyDescent="0.2">
      <c r="A14" s="15" t="s">
        <v>84</v>
      </c>
      <c r="B14" s="16">
        <v>54</v>
      </c>
      <c r="C14" s="16">
        <v>65</v>
      </c>
      <c r="D14" s="17">
        <f t="shared" si="0"/>
        <v>11</v>
      </c>
      <c r="E14" s="18">
        <f t="shared" si="1"/>
        <v>11</v>
      </c>
      <c r="F14" s="46">
        <f t="shared" si="3"/>
        <v>0</v>
      </c>
      <c r="G14" s="14">
        <f t="shared" si="2"/>
        <v>65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85</v>
      </c>
      <c r="B15" s="16">
        <v>52</v>
      </c>
      <c r="C15" s="16">
        <v>65</v>
      </c>
      <c r="D15" s="17">
        <f t="shared" si="0"/>
        <v>13</v>
      </c>
      <c r="E15" s="18">
        <f t="shared" si="1"/>
        <v>13</v>
      </c>
      <c r="F15" s="46">
        <f t="shared" si="3"/>
        <v>0</v>
      </c>
      <c r="G15" s="14">
        <f t="shared" si="2"/>
        <v>65</v>
      </c>
      <c r="H15" s="5"/>
      <c r="I15" s="7" t="s">
        <v>266</v>
      </c>
      <c r="J15" s="7">
        <f>(SUMPRODUCT(D3:D48,D3:D48))/J2</f>
        <v>31.418918918918919</v>
      </c>
      <c r="K15" s="7">
        <f>(SUMPRODUCT(D51:D111,D51:D111))/K2</f>
        <v>16.476190476190474</v>
      </c>
      <c r="L15" s="5"/>
      <c r="M15" s="5"/>
      <c r="N15" s="5"/>
    </row>
    <row r="16" spans="1:14" ht="15.75" customHeight="1" x14ac:dyDescent="0.2">
      <c r="A16" s="15" t="s">
        <v>86</v>
      </c>
      <c r="B16" s="16">
        <v>51</v>
      </c>
      <c r="C16" s="16">
        <v>65</v>
      </c>
      <c r="D16" s="17">
        <f t="shared" si="0"/>
        <v>14</v>
      </c>
      <c r="E16" s="18">
        <f t="shared" si="1"/>
        <v>14</v>
      </c>
      <c r="F16" s="46">
        <f t="shared" si="3"/>
        <v>0</v>
      </c>
      <c r="G16" s="14">
        <f t="shared" si="2"/>
        <v>65</v>
      </c>
      <c r="H16" s="5"/>
      <c r="I16" s="7" t="s">
        <v>267</v>
      </c>
      <c r="J16" s="7">
        <f>ABS(1-J13)</f>
        <v>3.7747524752475226E-2</v>
      </c>
      <c r="K16" s="7">
        <f>ABS(1-K13)</f>
        <v>9.9557522123893905E-2</v>
      </c>
      <c r="L16" s="5"/>
      <c r="M16" s="5"/>
      <c r="N16" s="5"/>
    </row>
    <row r="17" spans="1:14" ht="15.75" customHeight="1" x14ac:dyDescent="0.2">
      <c r="A17" s="15" t="s">
        <v>87</v>
      </c>
      <c r="B17" s="16">
        <v>49</v>
      </c>
      <c r="C17" s="16">
        <v>64</v>
      </c>
      <c r="D17" s="17">
        <f t="shared" si="0"/>
        <v>15</v>
      </c>
      <c r="E17" s="18">
        <f t="shared" si="1"/>
        <v>15</v>
      </c>
      <c r="F17" s="46">
        <f t="shared" si="3"/>
        <v>1</v>
      </c>
      <c r="G17" s="14">
        <f t="shared" si="2"/>
        <v>64</v>
      </c>
      <c r="H17" s="5"/>
      <c r="I17" s="7" t="s">
        <v>287</v>
      </c>
      <c r="J17" s="26">
        <f>J2/J3</f>
        <v>1.8048780487804879</v>
      </c>
      <c r="K17" s="26">
        <f>K2/K3</f>
        <v>1.2352941176470589</v>
      </c>
      <c r="L17" s="5"/>
      <c r="M17" s="5"/>
      <c r="N17" s="5"/>
    </row>
    <row r="18" spans="1:14" ht="15.75" customHeight="1" x14ac:dyDescent="0.2">
      <c r="A18" s="15" t="s">
        <v>88</v>
      </c>
      <c r="B18" s="16">
        <v>47</v>
      </c>
      <c r="C18" s="16">
        <v>64</v>
      </c>
      <c r="D18" s="17">
        <f t="shared" si="0"/>
        <v>17</v>
      </c>
      <c r="E18" s="18">
        <f t="shared" si="1"/>
        <v>17</v>
      </c>
      <c r="F18" s="46">
        <f t="shared" si="3"/>
        <v>0</v>
      </c>
      <c r="G18" s="14">
        <f t="shared" si="2"/>
        <v>64</v>
      </c>
      <c r="H18" s="5"/>
      <c r="I18" s="7" t="s">
        <v>314</v>
      </c>
      <c r="J18" s="26">
        <f>STDEV(F3:F48)</f>
        <v>3.1082109982683122</v>
      </c>
      <c r="K18" s="26">
        <f>STDEV(F51:F111)</f>
        <v>1.998430756918057</v>
      </c>
      <c r="L18" s="5"/>
      <c r="M18" s="5"/>
      <c r="N18" s="5"/>
    </row>
    <row r="19" spans="1:14" ht="15.75" customHeight="1" x14ac:dyDescent="0.2">
      <c r="A19" s="15" t="s">
        <v>89</v>
      </c>
      <c r="B19" s="16">
        <v>45</v>
      </c>
      <c r="C19" s="16">
        <v>51</v>
      </c>
      <c r="D19" s="17">
        <f t="shared" si="0"/>
        <v>6</v>
      </c>
      <c r="E19" s="18">
        <f t="shared" si="1"/>
        <v>6</v>
      </c>
      <c r="F19" s="46">
        <f t="shared" si="3"/>
        <v>13</v>
      </c>
      <c r="G19" s="14">
        <f t="shared" si="2"/>
        <v>51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43</v>
      </c>
      <c r="C20" s="16">
        <v>49</v>
      </c>
      <c r="D20" s="17">
        <f t="shared" si="0"/>
        <v>6</v>
      </c>
      <c r="E20" s="18">
        <f t="shared" si="1"/>
        <v>6</v>
      </c>
      <c r="F20" s="46">
        <f t="shared" si="3"/>
        <v>2</v>
      </c>
      <c r="G20" s="14">
        <f t="shared" si="2"/>
        <v>49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42</v>
      </c>
      <c r="C21" s="16">
        <v>49</v>
      </c>
      <c r="D21" s="17">
        <f t="shared" si="0"/>
        <v>7</v>
      </c>
      <c r="E21" s="18">
        <f t="shared" si="1"/>
        <v>7</v>
      </c>
      <c r="F21" s="46">
        <f t="shared" si="3"/>
        <v>0</v>
      </c>
      <c r="G21" s="14">
        <f t="shared" si="2"/>
        <v>49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40</v>
      </c>
      <c r="C22" s="16">
        <v>41</v>
      </c>
      <c r="D22" s="17">
        <f t="shared" si="0"/>
        <v>1</v>
      </c>
      <c r="E22" s="18">
        <f t="shared" si="1"/>
        <v>1</v>
      </c>
      <c r="F22" s="46">
        <f t="shared" si="3"/>
        <v>8</v>
      </c>
      <c r="G22" s="14">
        <f t="shared" si="2"/>
        <v>41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38</v>
      </c>
      <c r="C23" s="16">
        <v>36</v>
      </c>
      <c r="D23" s="17">
        <f t="shared" si="0"/>
        <v>-2</v>
      </c>
      <c r="E23" s="18">
        <f t="shared" si="1"/>
        <v>0</v>
      </c>
      <c r="F23" s="46">
        <f t="shared" si="3"/>
        <v>5</v>
      </c>
      <c r="G23" s="14">
        <f t="shared" si="2"/>
        <v>38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36</v>
      </c>
      <c r="C24" s="16">
        <v>36</v>
      </c>
      <c r="D24" s="17">
        <f t="shared" si="0"/>
        <v>0</v>
      </c>
      <c r="E24" s="18">
        <f t="shared" si="1"/>
        <v>0</v>
      </c>
      <c r="F24" s="46">
        <f t="shared" si="3"/>
        <v>0</v>
      </c>
      <c r="G24" s="14">
        <f t="shared" si="2"/>
        <v>36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34</v>
      </c>
      <c r="C25" s="16">
        <v>36</v>
      </c>
      <c r="D25" s="17">
        <f t="shared" si="0"/>
        <v>2</v>
      </c>
      <c r="E25" s="18">
        <f t="shared" si="1"/>
        <v>2</v>
      </c>
      <c r="F25" s="46">
        <f t="shared" si="3"/>
        <v>0</v>
      </c>
      <c r="G25" s="14">
        <f t="shared" si="2"/>
        <v>36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33</v>
      </c>
      <c r="C26" s="16">
        <v>24</v>
      </c>
      <c r="D26" s="17">
        <f t="shared" si="0"/>
        <v>-9</v>
      </c>
      <c r="E26" s="18">
        <f t="shared" si="1"/>
        <v>0</v>
      </c>
      <c r="F26" s="46">
        <f t="shared" si="3"/>
        <v>12</v>
      </c>
      <c r="G26" s="14">
        <f t="shared" si="2"/>
        <v>33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31</v>
      </c>
      <c r="C27" s="16">
        <v>22</v>
      </c>
      <c r="D27" s="17">
        <f t="shared" si="0"/>
        <v>-9</v>
      </c>
      <c r="E27" s="18">
        <f t="shared" si="1"/>
        <v>0</v>
      </c>
      <c r="F27" s="46">
        <f t="shared" si="3"/>
        <v>2</v>
      </c>
      <c r="G27" s="14">
        <f t="shared" si="2"/>
        <v>31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29</v>
      </c>
      <c r="C28" s="16">
        <v>22</v>
      </c>
      <c r="D28" s="17">
        <f t="shared" si="0"/>
        <v>-7</v>
      </c>
      <c r="E28" s="18">
        <f t="shared" si="1"/>
        <v>0</v>
      </c>
      <c r="F28" s="46">
        <f t="shared" si="3"/>
        <v>0</v>
      </c>
      <c r="G28" s="14">
        <f t="shared" si="2"/>
        <v>29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27</v>
      </c>
      <c r="C29" s="16">
        <v>17</v>
      </c>
      <c r="D29" s="17">
        <f t="shared" si="0"/>
        <v>-10</v>
      </c>
      <c r="E29" s="18">
        <f t="shared" si="1"/>
        <v>0</v>
      </c>
      <c r="F29" s="46">
        <f t="shared" si="3"/>
        <v>5</v>
      </c>
      <c r="G29" s="14">
        <f t="shared" si="2"/>
        <v>27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25</v>
      </c>
      <c r="C30" s="16">
        <v>17</v>
      </c>
      <c r="D30" s="17">
        <f t="shared" si="0"/>
        <v>-8</v>
      </c>
      <c r="E30" s="18">
        <f t="shared" si="1"/>
        <v>0</v>
      </c>
      <c r="F30" s="46">
        <f t="shared" si="3"/>
        <v>0</v>
      </c>
      <c r="G30" s="14">
        <f t="shared" si="2"/>
        <v>25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23</v>
      </c>
      <c r="C31" s="16">
        <v>15</v>
      </c>
      <c r="D31" s="17">
        <f t="shared" si="0"/>
        <v>-8</v>
      </c>
      <c r="E31" s="18">
        <f t="shared" si="1"/>
        <v>0</v>
      </c>
      <c r="F31" s="46">
        <f t="shared" si="3"/>
        <v>2</v>
      </c>
      <c r="G31" s="14">
        <f t="shared" si="2"/>
        <v>23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22</v>
      </c>
      <c r="C32" s="16">
        <v>15</v>
      </c>
      <c r="D32" s="17">
        <f t="shared" si="0"/>
        <v>-7</v>
      </c>
      <c r="E32" s="18">
        <f t="shared" si="1"/>
        <v>0</v>
      </c>
      <c r="F32" s="46">
        <f t="shared" si="3"/>
        <v>0</v>
      </c>
      <c r="G32" s="14">
        <f t="shared" si="2"/>
        <v>22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20</v>
      </c>
      <c r="C33" s="16">
        <v>13</v>
      </c>
      <c r="D33" s="17">
        <f t="shared" si="0"/>
        <v>-7</v>
      </c>
      <c r="E33" s="18">
        <f t="shared" si="1"/>
        <v>0</v>
      </c>
      <c r="F33" s="46">
        <f t="shared" si="3"/>
        <v>2</v>
      </c>
      <c r="G33" s="14">
        <f t="shared" si="2"/>
        <v>20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18</v>
      </c>
      <c r="C34" s="16">
        <v>11</v>
      </c>
      <c r="D34" s="17">
        <f t="shared" si="0"/>
        <v>-7</v>
      </c>
      <c r="E34" s="18">
        <f t="shared" si="1"/>
        <v>0</v>
      </c>
      <c r="F34" s="46">
        <f t="shared" si="3"/>
        <v>2</v>
      </c>
      <c r="G34" s="14">
        <f t="shared" si="2"/>
        <v>18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16</v>
      </c>
      <c r="C35" s="16">
        <v>8</v>
      </c>
      <c r="D35" s="17">
        <f t="shared" si="0"/>
        <v>-8</v>
      </c>
      <c r="E35" s="18">
        <f t="shared" si="1"/>
        <v>0</v>
      </c>
      <c r="F35" s="46">
        <f t="shared" si="3"/>
        <v>3</v>
      </c>
      <c r="G35" s="14">
        <f t="shared" si="2"/>
        <v>16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14</v>
      </c>
      <c r="C36" s="16">
        <v>8</v>
      </c>
      <c r="D36" s="17">
        <f t="shared" si="0"/>
        <v>-6</v>
      </c>
      <c r="E36" s="18">
        <f t="shared" si="1"/>
        <v>0</v>
      </c>
      <c r="F36" s="46">
        <f t="shared" si="3"/>
        <v>0</v>
      </c>
      <c r="G36" s="14">
        <f t="shared" si="2"/>
        <v>14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13</v>
      </c>
      <c r="C37" s="16">
        <v>8</v>
      </c>
      <c r="D37" s="17">
        <f t="shared" si="0"/>
        <v>-5</v>
      </c>
      <c r="E37" s="18">
        <f t="shared" si="1"/>
        <v>0</v>
      </c>
      <c r="F37" s="46">
        <f t="shared" si="3"/>
        <v>0</v>
      </c>
      <c r="G37" s="14">
        <f t="shared" si="2"/>
        <v>13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11</v>
      </c>
      <c r="C38" s="16">
        <v>8</v>
      </c>
      <c r="D38" s="17">
        <f t="shared" si="0"/>
        <v>-3</v>
      </c>
      <c r="E38" s="18">
        <f t="shared" si="1"/>
        <v>0</v>
      </c>
      <c r="F38" s="46">
        <f t="shared" si="3"/>
        <v>0</v>
      </c>
      <c r="G38" s="14">
        <f t="shared" si="2"/>
        <v>11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9</v>
      </c>
      <c r="C39" s="16">
        <v>8</v>
      </c>
      <c r="D39" s="17">
        <f t="shared" si="0"/>
        <v>-1</v>
      </c>
      <c r="E39" s="18">
        <f t="shared" si="1"/>
        <v>0</v>
      </c>
      <c r="F39" s="46">
        <f t="shared" si="3"/>
        <v>0</v>
      </c>
      <c r="G39" s="14">
        <f t="shared" si="2"/>
        <v>9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7</v>
      </c>
      <c r="C40" s="16">
        <v>7</v>
      </c>
      <c r="D40" s="17">
        <f t="shared" si="0"/>
        <v>0</v>
      </c>
      <c r="E40" s="18">
        <f t="shared" si="1"/>
        <v>0</v>
      </c>
      <c r="F40" s="46">
        <f t="shared" si="3"/>
        <v>1</v>
      </c>
      <c r="G40" s="14">
        <f t="shared" si="2"/>
        <v>7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5</v>
      </c>
      <c r="C41" s="16">
        <v>7</v>
      </c>
      <c r="D41" s="17">
        <f t="shared" si="0"/>
        <v>2</v>
      </c>
      <c r="E41" s="18">
        <f t="shared" si="1"/>
        <v>2</v>
      </c>
      <c r="F41" s="46">
        <f t="shared" si="3"/>
        <v>0</v>
      </c>
      <c r="G41" s="14">
        <f t="shared" si="2"/>
        <v>7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4</v>
      </c>
      <c r="C42" s="16">
        <v>7</v>
      </c>
      <c r="D42" s="17">
        <f t="shared" si="0"/>
        <v>3</v>
      </c>
      <c r="E42" s="18">
        <f t="shared" si="1"/>
        <v>3</v>
      </c>
      <c r="F42" s="46">
        <f t="shared" si="3"/>
        <v>0</v>
      </c>
      <c r="G42" s="14">
        <f t="shared" si="2"/>
        <v>7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2</v>
      </c>
      <c r="C43" s="20">
        <v>2</v>
      </c>
      <c r="D43" s="21">
        <f t="shared" ref="D43:D48" si="4">C43-B43</f>
        <v>0</v>
      </c>
      <c r="E43" s="22">
        <f t="shared" ref="E43:E48" si="5">IF(D43&gt;0,D43,0)</f>
        <v>0</v>
      </c>
      <c r="F43" s="46">
        <f t="shared" si="3"/>
        <v>5</v>
      </c>
      <c r="G43" s="14">
        <f>B43+E43</f>
        <v>2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0</v>
      </c>
      <c r="D44" s="21">
        <f t="shared" si="4"/>
        <v>0</v>
      </c>
      <c r="E44" s="22">
        <f t="shared" si="5"/>
        <v>0</v>
      </c>
      <c r="F44" s="46">
        <f t="shared" si="3"/>
        <v>2</v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4"/>
        <v>0</v>
      </c>
      <c r="E45" s="22">
        <f t="shared" si="5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4"/>
        <v>0</v>
      </c>
      <c r="E46" s="22">
        <f t="shared" si="5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4"/>
        <v>0</v>
      </c>
      <c r="E47" s="22">
        <f t="shared" si="5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4"/>
        <v>0</v>
      </c>
      <c r="E48" s="22">
        <f t="shared" si="5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6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63</v>
      </c>
      <c r="C51" s="16">
        <v>63</v>
      </c>
      <c r="D51" s="17">
        <f t="shared" ref="D51:D111" si="7">C51-B51</f>
        <v>0</v>
      </c>
      <c r="E51" s="18">
        <f t="shared" ref="E51:E111" si="8">IF(D51&gt;0,D51,0)</f>
        <v>0</v>
      </c>
      <c r="F51" s="46" t="str">
        <f t="shared" si="3"/>
        <v/>
      </c>
      <c r="G51" s="14">
        <f t="shared" si="6"/>
        <v>63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61</v>
      </c>
      <c r="C52" s="16">
        <v>63</v>
      </c>
      <c r="D52" s="17">
        <f t="shared" si="7"/>
        <v>2</v>
      </c>
      <c r="E52" s="18">
        <f t="shared" si="8"/>
        <v>2</v>
      </c>
      <c r="F52" s="46">
        <f t="shared" si="3"/>
        <v>0</v>
      </c>
      <c r="G52" s="14">
        <f t="shared" si="6"/>
        <v>63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60</v>
      </c>
      <c r="C53" s="16">
        <v>63</v>
      </c>
      <c r="D53" s="17">
        <f t="shared" si="7"/>
        <v>3</v>
      </c>
      <c r="E53" s="18">
        <f t="shared" si="8"/>
        <v>3</v>
      </c>
      <c r="F53" s="46">
        <f t="shared" si="3"/>
        <v>0</v>
      </c>
      <c r="G53" s="14">
        <f t="shared" si="6"/>
        <v>63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59</v>
      </c>
      <c r="C54" s="16">
        <v>61</v>
      </c>
      <c r="D54" s="17">
        <f t="shared" si="7"/>
        <v>2</v>
      </c>
      <c r="E54" s="18">
        <f t="shared" si="8"/>
        <v>2</v>
      </c>
      <c r="F54" s="46">
        <f t="shared" si="3"/>
        <v>2</v>
      </c>
      <c r="G54" s="14">
        <f t="shared" si="6"/>
        <v>61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58</v>
      </c>
      <c r="C55" s="16">
        <v>60</v>
      </c>
      <c r="D55" s="17">
        <f t="shared" si="7"/>
        <v>2</v>
      </c>
      <c r="E55" s="18">
        <f t="shared" si="8"/>
        <v>2</v>
      </c>
      <c r="F55" s="46">
        <f t="shared" si="3"/>
        <v>1</v>
      </c>
      <c r="G55" s="14">
        <f t="shared" si="6"/>
        <v>60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56</v>
      </c>
      <c r="C56" s="16">
        <v>60</v>
      </c>
      <c r="D56" s="17">
        <f t="shared" si="7"/>
        <v>4</v>
      </c>
      <c r="E56" s="18">
        <f t="shared" si="8"/>
        <v>4</v>
      </c>
      <c r="F56" s="46">
        <f t="shared" si="3"/>
        <v>0</v>
      </c>
      <c r="G56" s="14">
        <f t="shared" si="6"/>
        <v>60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55</v>
      </c>
      <c r="C57" s="16">
        <v>56</v>
      </c>
      <c r="D57" s="17">
        <f t="shared" si="7"/>
        <v>1</v>
      </c>
      <c r="E57" s="18">
        <f t="shared" si="8"/>
        <v>1</v>
      </c>
      <c r="F57" s="46">
        <f t="shared" si="3"/>
        <v>4</v>
      </c>
      <c r="G57" s="14">
        <f t="shared" si="6"/>
        <v>56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54</v>
      </c>
      <c r="C58" s="16">
        <v>56</v>
      </c>
      <c r="D58" s="17">
        <f t="shared" si="7"/>
        <v>2</v>
      </c>
      <c r="E58" s="18">
        <f t="shared" si="8"/>
        <v>2</v>
      </c>
      <c r="F58" s="46">
        <f t="shared" si="3"/>
        <v>0</v>
      </c>
      <c r="G58" s="14">
        <f t="shared" si="6"/>
        <v>56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53</v>
      </c>
      <c r="C59" s="16">
        <v>56</v>
      </c>
      <c r="D59" s="17">
        <f t="shared" si="7"/>
        <v>3</v>
      </c>
      <c r="E59" s="18">
        <f t="shared" si="8"/>
        <v>3</v>
      </c>
      <c r="F59" s="46">
        <f t="shared" si="3"/>
        <v>0</v>
      </c>
      <c r="G59" s="14">
        <f t="shared" si="6"/>
        <v>56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52</v>
      </c>
      <c r="C60" s="16">
        <v>54</v>
      </c>
      <c r="D60" s="17">
        <f t="shared" si="7"/>
        <v>2</v>
      </c>
      <c r="E60" s="18">
        <f t="shared" si="8"/>
        <v>2</v>
      </c>
      <c r="F60" s="46">
        <f t="shared" si="3"/>
        <v>2</v>
      </c>
      <c r="G60" s="14">
        <f t="shared" si="6"/>
        <v>54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50</v>
      </c>
      <c r="C61" s="16">
        <v>54</v>
      </c>
      <c r="D61" s="17">
        <f t="shared" si="7"/>
        <v>4</v>
      </c>
      <c r="E61" s="18">
        <f t="shared" si="8"/>
        <v>4</v>
      </c>
      <c r="F61" s="46">
        <f t="shared" si="3"/>
        <v>0</v>
      </c>
      <c r="G61" s="14">
        <f t="shared" si="6"/>
        <v>54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49</v>
      </c>
      <c r="C62" s="16">
        <v>49</v>
      </c>
      <c r="D62" s="17">
        <f t="shared" si="7"/>
        <v>0</v>
      </c>
      <c r="E62" s="18">
        <f t="shared" si="8"/>
        <v>0</v>
      </c>
      <c r="F62" s="46">
        <f t="shared" si="3"/>
        <v>5</v>
      </c>
      <c r="G62" s="14">
        <f t="shared" si="6"/>
        <v>49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48</v>
      </c>
      <c r="C63" s="16">
        <v>49</v>
      </c>
      <c r="D63" s="17">
        <f t="shared" si="7"/>
        <v>1</v>
      </c>
      <c r="E63" s="18">
        <f t="shared" si="8"/>
        <v>1</v>
      </c>
      <c r="F63" s="46">
        <f t="shared" si="3"/>
        <v>0</v>
      </c>
      <c r="G63" s="14">
        <f t="shared" si="6"/>
        <v>49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47</v>
      </c>
      <c r="C64" s="16">
        <v>49</v>
      </c>
      <c r="D64" s="17">
        <f t="shared" si="7"/>
        <v>2</v>
      </c>
      <c r="E64" s="18">
        <f t="shared" si="8"/>
        <v>2</v>
      </c>
      <c r="F64" s="46">
        <f t="shared" si="3"/>
        <v>0</v>
      </c>
      <c r="G64" s="14">
        <f t="shared" si="6"/>
        <v>49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45</v>
      </c>
      <c r="C65" s="16">
        <v>48</v>
      </c>
      <c r="D65" s="17">
        <f t="shared" si="7"/>
        <v>3</v>
      </c>
      <c r="E65" s="18">
        <f t="shared" si="8"/>
        <v>3</v>
      </c>
      <c r="F65" s="46">
        <f t="shared" si="3"/>
        <v>1</v>
      </c>
      <c r="G65" s="14">
        <f t="shared" si="6"/>
        <v>48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44</v>
      </c>
      <c r="C66" s="16">
        <v>48</v>
      </c>
      <c r="D66" s="17">
        <f t="shared" si="7"/>
        <v>4</v>
      </c>
      <c r="E66" s="18">
        <f t="shared" si="8"/>
        <v>4</v>
      </c>
      <c r="F66" s="46">
        <f t="shared" si="3"/>
        <v>0</v>
      </c>
      <c r="G66" s="14">
        <f t="shared" si="6"/>
        <v>48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43</v>
      </c>
      <c r="C67" s="16">
        <v>48</v>
      </c>
      <c r="D67" s="17">
        <f t="shared" si="7"/>
        <v>5</v>
      </c>
      <c r="E67" s="18">
        <f t="shared" si="8"/>
        <v>5</v>
      </c>
      <c r="F67" s="46">
        <f t="shared" si="3"/>
        <v>0</v>
      </c>
      <c r="G67" s="14">
        <f t="shared" si="6"/>
        <v>48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42</v>
      </c>
      <c r="C68" s="16">
        <v>48</v>
      </c>
      <c r="D68" s="17">
        <f t="shared" si="7"/>
        <v>6</v>
      </c>
      <c r="E68" s="18">
        <f t="shared" si="8"/>
        <v>6</v>
      </c>
      <c r="F68" s="46">
        <f t="shared" si="3"/>
        <v>0</v>
      </c>
      <c r="G68" s="14">
        <f t="shared" si="6"/>
        <v>48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41</v>
      </c>
      <c r="C69" s="16">
        <v>48</v>
      </c>
      <c r="D69" s="17">
        <f t="shared" si="7"/>
        <v>7</v>
      </c>
      <c r="E69" s="18">
        <f t="shared" si="8"/>
        <v>7</v>
      </c>
      <c r="F69" s="46">
        <f t="shared" ref="F69:F111" si="9">IF(B68,C68-C69,"")</f>
        <v>0</v>
      </c>
      <c r="G69" s="14">
        <f t="shared" si="6"/>
        <v>48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39</v>
      </c>
      <c r="C70" s="16">
        <v>45</v>
      </c>
      <c r="D70" s="17">
        <f t="shared" si="7"/>
        <v>6</v>
      </c>
      <c r="E70" s="18">
        <f t="shared" si="8"/>
        <v>6</v>
      </c>
      <c r="F70" s="46">
        <f t="shared" si="9"/>
        <v>3</v>
      </c>
      <c r="G70" s="14">
        <f t="shared" si="6"/>
        <v>45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38</v>
      </c>
      <c r="C71" s="16">
        <v>45</v>
      </c>
      <c r="D71" s="17">
        <f t="shared" si="7"/>
        <v>7</v>
      </c>
      <c r="E71" s="18">
        <f t="shared" si="8"/>
        <v>7</v>
      </c>
      <c r="F71" s="46">
        <f t="shared" si="9"/>
        <v>0</v>
      </c>
      <c r="G71" s="14">
        <f t="shared" si="6"/>
        <v>45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37</v>
      </c>
      <c r="C72" s="16">
        <v>43</v>
      </c>
      <c r="D72" s="17">
        <f t="shared" si="7"/>
        <v>6</v>
      </c>
      <c r="E72" s="18">
        <f t="shared" si="8"/>
        <v>6</v>
      </c>
      <c r="F72" s="46">
        <f t="shared" si="9"/>
        <v>2</v>
      </c>
      <c r="G72" s="14">
        <f t="shared" si="6"/>
        <v>43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36</v>
      </c>
      <c r="C73" s="16">
        <v>36</v>
      </c>
      <c r="D73" s="17">
        <f t="shared" si="7"/>
        <v>0</v>
      </c>
      <c r="E73" s="18">
        <f t="shared" si="8"/>
        <v>0</v>
      </c>
      <c r="F73" s="46">
        <f t="shared" si="9"/>
        <v>7</v>
      </c>
      <c r="G73" s="14">
        <f t="shared" si="6"/>
        <v>36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34</v>
      </c>
      <c r="C74" s="16">
        <v>36</v>
      </c>
      <c r="D74" s="17">
        <f t="shared" si="7"/>
        <v>2</v>
      </c>
      <c r="E74" s="18">
        <f t="shared" si="8"/>
        <v>2</v>
      </c>
      <c r="F74" s="46">
        <f t="shared" si="9"/>
        <v>0</v>
      </c>
      <c r="G74" s="14">
        <f t="shared" si="6"/>
        <v>36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33</v>
      </c>
      <c r="C75" s="16">
        <v>36</v>
      </c>
      <c r="D75" s="17">
        <f t="shared" si="7"/>
        <v>3</v>
      </c>
      <c r="E75" s="18">
        <f t="shared" si="8"/>
        <v>3</v>
      </c>
      <c r="F75" s="46">
        <f t="shared" si="9"/>
        <v>0</v>
      </c>
      <c r="G75" s="14">
        <f t="shared" si="6"/>
        <v>36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32</v>
      </c>
      <c r="C76" s="16">
        <v>36</v>
      </c>
      <c r="D76" s="17">
        <f t="shared" si="7"/>
        <v>4</v>
      </c>
      <c r="E76" s="18">
        <f t="shared" si="8"/>
        <v>4</v>
      </c>
      <c r="F76" s="46">
        <f t="shared" si="9"/>
        <v>0</v>
      </c>
      <c r="G76" s="14">
        <f t="shared" si="6"/>
        <v>36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31</v>
      </c>
      <c r="C77" s="16">
        <v>35</v>
      </c>
      <c r="D77" s="17">
        <f t="shared" si="7"/>
        <v>4</v>
      </c>
      <c r="E77" s="18">
        <f t="shared" si="8"/>
        <v>4</v>
      </c>
      <c r="F77" s="46">
        <f t="shared" si="9"/>
        <v>1</v>
      </c>
      <c r="G77" s="14">
        <f t="shared" si="6"/>
        <v>35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29</v>
      </c>
      <c r="C78" s="16">
        <v>31</v>
      </c>
      <c r="D78" s="17">
        <f t="shared" si="7"/>
        <v>2</v>
      </c>
      <c r="E78" s="18">
        <f t="shared" si="8"/>
        <v>2</v>
      </c>
      <c r="F78" s="46">
        <f t="shared" si="9"/>
        <v>4</v>
      </c>
      <c r="G78" s="14">
        <f t="shared" si="6"/>
        <v>31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28</v>
      </c>
      <c r="C79" s="16">
        <v>27</v>
      </c>
      <c r="D79" s="17">
        <f t="shared" si="7"/>
        <v>-1</v>
      </c>
      <c r="E79" s="18">
        <f t="shared" si="8"/>
        <v>0</v>
      </c>
      <c r="F79" s="46">
        <f t="shared" si="9"/>
        <v>4</v>
      </c>
      <c r="G79" s="14">
        <f t="shared" si="6"/>
        <v>28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27</v>
      </c>
      <c r="C80" s="16">
        <v>27</v>
      </c>
      <c r="D80" s="17">
        <f t="shared" si="7"/>
        <v>0</v>
      </c>
      <c r="E80" s="18">
        <f t="shared" si="8"/>
        <v>0</v>
      </c>
      <c r="F80" s="46">
        <f t="shared" si="9"/>
        <v>0</v>
      </c>
      <c r="G80" s="14">
        <f t="shared" si="6"/>
        <v>27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26</v>
      </c>
      <c r="C81" s="16">
        <v>27</v>
      </c>
      <c r="D81" s="17">
        <f t="shared" si="7"/>
        <v>1</v>
      </c>
      <c r="E81" s="18">
        <f t="shared" si="8"/>
        <v>1</v>
      </c>
      <c r="F81" s="46">
        <f t="shared" si="9"/>
        <v>0</v>
      </c>
      <c r="G81" s="14">
        <f t="shared" si="6"/>
        <v>27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25</v>
      </c>
      <c r="C82" s="16">
        <v>27</v>
      </c>
      <c r="D82" s="17">
        <f t="shared" si="7"/>
        <v>2</v>
      </c>
      <c r="E82" s="18">
        <f t="shared" si="8"/>
        <v>2</v>
      </c>
      <c r="F82" s="46">
        <f t="shared" si="9"/>
        <v>0</v>
      </c>
      <c r="G82" s="14">
        <f t="shared" si="6"/>
        <v>27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23</v>
      </c>
      <c r="C83" s="16">
        <v>27</v>
      </c>
      <c r="D83" s="17">
        <f t="shared" si="7"/>
        <v>4</v>
      </c>
      <c r="E83" s="18">
        <f t="shared" si="8"/>
        <v>4</v>
      </c>
      <c r="F83" s="46">
        <f t="shared" si="9"/>
        <v>0</v>
      </c>
      <c r="G83" s="14">
        <f t="shared" si="6"/>
        <v>27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22</v>
      </c>
      <c r="C84" s="16">
        <v>27</v>
      </c>
      <c r="D84" s="17">
        <f t="shared" si="7"/>
        <v>5</v>
      </c>
      <c r="E84" s="18">
        <f t="shared" si="8"/>
        <v>5</v>
      </c>
      <c r="F84" s="46">
        <f t="shared" si="9"/>
        <v>0</v>
      </c>
      <c r="G84" s="14">
        <f t="shared" si="6"/>
        <v>27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21</v>
      </c>
      <c r="C85" s="16">
        <v>27</v>
      </c>
      <c r="D85" s="17">
        <f t="shared" si="7"/>
        <v>6</v>
      </c>
      <c r="E85" s="18">
        <f t="shared" si="8"/>
        <v>6</v>
      </c>
      <c r="F85" s="46">
        <f t="shared" si="9"/>
        <v>0</v>
      </c>
      <c r="G85" s="14">
        <f t="shared" si="6"/>
        <v>27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20</v>
      </c>
      <c r="C86" s="16">
        <v>24</v>
      </c>
      <c r="D86" s="17">
        <f t="shared" si="7"/>
        <v>4</v>
      </c>
      <c r="E86" s="18">
        <f t="shared" si="8"/>
        <v>4</v>
      </c>
      <c r="F86" s="46">
        <f t="shared" si="9"/>
        <v>3</v>
      </c>
      <c r="G86" s="14">
        <f t="shared" si="6"/>
        <v>24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18</v>
      </c>
      <c r="C87" s="16">
        <v>24</v>
      </c>
      <c r="D87" s="17">
        <f t="shared" si="7"/>
        <v>6</v>
      </c>
      <c r="E87" s="18">
        <f t="shared" si="8"/>
        <v>6</v>
      </c>
      <c r="F87" s="46">
        <f t="shared" si="9"/>
        <v>0</v>
      </c>
      <c r="G87" s="14">
        <f t="shared" si="6"/>
        <v>24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17</v>
      </c>
      <c r="C88" s="16">
        <v>24</v>
      </c>
      <c r="D88" s="17">
        <f t="shared" si="7"/>
        <v>7</v>
      </c>
      <c r="E88" s="18">
        <f t="shared" si="8"/>
        <v>7</v>
      </c>
      <c r="F88" s="46">
        <f t="shared" si="9"/>
        <v>0</v>
      </c>
      <c r="G88" s="14">
        <f t="shared" si="6"/>
        <v>24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16</v>
      </c>
      <c r="C89" s="16">
        <v>24</v>
      </c>
      <c r="D89" s="17">
        <f t="shared" si="7"/>
        <v>8</v>
      </c>
      <c r="E89" s="18">
        <f t="shared" si="8"/>
        <v>8</v>
      </c>
      <c r="F89" s="46">
        <f t="shared" si="9"/>
        <v>0</v>
      </c>
      <c r="G89" s="14">
        <f t="shared" si="6"/>
        <v>24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15</v>
      </c>
      <c r="C90" s="16">
        <v>24</v>
      </c>
      <c r="D90" s="17">
        <f t="shared" si="7"/>
        <v>9</v>
      </c>
      <c r="E90" s="18">
        <f t="shared" si="8"/>
        <v>9</v>
      </c>
      <c r="F90" s="46">
        <f t="shared" si="9"/>
        <v>0</v>
      </c>
      <c r="G90" s="14">
        <f t="shared" si="6"/>
        <v>24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14</v>
      </c>
      <c r="C91" s="16">
        <v>24</v>
      </c>
      <c r="D91" s="17">
        <f t="shared" si="7"/>
        <v>10</v>
      </c>
      <c r="E91" s="18">
        <f t="shared" si="8"/>
        <v>10</v>
      </c>
      <c r="F91" s="46">
        <f t="shared" si="9"/>
        <v>0</v>
      </c>
      <c r="G91" s="14">
        <f t="shared" si="6"/>
        <v>24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12</v>
      </c>
      <c r="C92" s="16">
        <v>21</v>
      </c>
      <c r="D92" s="17">
        <f t="shared" si="7"/>
        <v>9</v>
      </c>
      <c r="E92" s="18">
        <f t="shared" si="8"/>
        <v>9</v>
      </c>
      <c r="F92" s="46">
        <f t="shared" si="9"/>
        <v>3</v>
      </c>
      <c r="G92" s="14">
        <f t="shared" si="6"/>
        <v>21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11</v>
      </c>
      <c r="C93" s="16">
        <v>20</v>
      </c>
      <c r="D93" s="17">
        <f t="shared" si="7"/>
        <v>9</v>
      </c>
      <c r="E93" s="18">
        <f t="shared" si="8"/>
        <v>9</v>
      </c>
      <c r="F93" s="46">
        <f t="shared" si="9"/>
        <v>1</v>
      </c>
      <c r="G93" s="14">
        <f t="shared" si="6"/>
        <v>20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10</v>
      </c>
      <c r="C94" s="16">
        <v>13</v>
      </c>
      <c r="D94" s="17">
        <f t="shared" si="7"/>
        <v>3</v>
      </c>
      <c r="E94" s="18">
        <f t="shared" si="8"/>
        <v>3</v>
      </c>
      <c r="F94" s="46">
        <f t="shared" si="9"/>
        <v>7</v>
      </c>
      <c r="G94" s="14">
        <f t="shared" si="6"/>
        <v>13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9</v>
      </c>
      <c r="C95" s="16">
        <v>10</v>
      </c>
      <c r="D95" s="17">
        <f t="shared" si="7"/>
        <v>1</v>
      </c>
      <c r="E95" s="18">
        <f t="shared" si="8"/>
        <v>1</v>
      </c>
      <c r="F95" s="46">
        <f t="shared" si="9"/>
        <v>3</v>
      </c>
      <c r="G95" s="14">
        <f t="shared" si="6"/>
        <v>10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7</v>
      </c>
      <c r="C96" s="16">
        <v>10</v>
      </c>
      <c r="D96" s="17">
        <f t="shared" si="7"/>
        <v>3</v>
      </c>
      <c r="E96" s="18">
        <f t="shared" si="8"/>
        <v>3</v>
      </c>
      <c r="F96" s="46">
        <f t="shared" si="9"/>
        <v>0</v>
      </c>
      <c r="G96" s="14">
        <f t="shared" si="6"/>
        <v>10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6</v>
      </c>
      <c r="C97" s="16">
        <v>10</v>
      </c>
      <c r="D97" s="17">
        <f t="shared" si="7"/>
        <v>4</v>
      </c>
      <c r="E97" s="18">
        <f t="shared" si="8"/>
        <v>4</v>
      </c>
      <c r="F97" s="46">
        <f t="shared" si="9"/>
        <v>0</v>
      </c>
      <c r="G97" s="14">
        <f t="shared" si="6"/>
        <v>10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5</v>
      </c>
      <c r="C98" s="16">
        <v>8</v>
      </c>
      <c r="D98" s="17">
        <f t="shared" si="7"/>
        <v>3</v>
      </c>
      <c r="E98" s="18">
        <f t="shared" si="8"/>
        <v>3</v>
      </c>
      <c r="F98" s="46">
        <f t="shared" si="9"/>
        <v>2</v>
      </c>
      <c r="G98" s="14">
        <f t="shared" si="6"/>
        <v>8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4</v>
      </c>
      <c r="C99" s="16">
        <v>8</v>
      </c>
      <c r="D99" s="17">
        <f t="shared" si="7"/>
        <v>4</v>
      </c>
      <c r="E99" s="18">
        <f t="shared" si="8"/>
        <v>4</v>
      </c>
      <c r="F99" s="46">
        <f t="shared" si="9"/>
        <v>0</v>
      </c>
      <c r="G99" s="14">
        <f t="shared" si="6"/>
        <v>8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2</v>
      </c>
      <c r="C100" s="16">
        <v>1</v>
      </c>
      <c r="D100" s="17">
        <f t="shared" si="7"/>
        <v>-1</v>
      </c>
      <c r="E100" s="18">
        <f t="shared" si="8"/>
        <v>0</v>
      </c>
      <c r="F100" s="46">
        <f t="shared" si="9"/>
        <v>7</v>
      </c>
      <c r="G100" s="14">
        <f t="shared" si="6"/>
        <v>2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1</v>
      </c>
      <c r="C101" s="16">
        <v>-1</v>
      </c>
      <c r="D101" s="17">
        <f t="shared" si="7"/>
        <v>-2</v>
      </c>
      <c r="E101" s="18">
        <f t="shared" si="8"/>
        <v>0</v>
      </c>
      <c r="F101" s="46">
        <f t="shared" si="9"/>
        <v>2</v>
      </c>
      <c r="G101" s="14">
        <f t="shared" si="6"/>
        <v>1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-1</v>
      </c>
      <c r="D102" s="17">
        <f t="shared" si="7"/>
        <v>-1</v>
      </c>
      <c r="E102" s="18">
        <f t="shared" si="8"/>
        <v>0</v>
      </c>
      <c r="F102" s="46">
        <f t="shared" si="9"/>
        <v>0</v>
      </c>
      <c r="G102" s="14">
        <f t="shared" si="6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7"/>
        <v>0</v>
      </c>
      <c r="E103" s="18">
        <f t="shared" si="8"/>
        <v>0</v>
      </c>
      <c r="F103" s="46" t="str">
        <f t="shared" si="9"/>
        <v/>
      </c>
      <c r="G103" s="14">
        <f t="shared" si="6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7"/>
        <v>0</v>
      </c>
      <c r="E104" s="18">
        <f t="shared" si="8"/>
        <v>0</v>
      </c>
      <c r="F104" s="46" t="str">
        <f t="shared" si="9"/>
        <v/>
      </c>
      <c r="G104" s="14">
        <f t="shared" si="6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7"/>
        <v>0</v>
      </c>
      <c r="E105" s="18">
        <f t="shared" si="8"/>
        <v>0</v>
      </c>
      <c r="F105" s="46" t="str">
        <f t="shared" si="9"/>
        <v/>
      </c>
      <c r="G105" s="14">
        <f t="shared" si="6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7"/>
        <v>0</v>
      </c>
      <c r="E106" s="18">
        <f t="shared" si="8"/>
        <v>0</v>
      </c>
      <c r="F106" s="46" t="str">
        <f t="shared" si="9"/>
        <v/>
      </c>
      <c r="G106" s="14">
        <f t="shared" si="6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7"/>
        <v>0</v>
      </c>
      <c r="E107" s="18">
        <f t="shared" si="8"/>
        <v>0</v>
      </c>
      <c r="F107" s="46" t="str">
        <f t="shared" si="9"/>
        <v/>
      </c>
      <c r="G107" s="14">
        <f t="shared" si="6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7"/>
        <v>0</v>
      </c>
      <c r="E108" s="18">
        <f t="shared" si="8"/>
        <v>0</v>
      </c>
      <c r="F108" s="46" t="str">
        <f t="shared" si="9"/>
        <v/>
      </c>
      <c r="G108" s="14">
        <f t="shared" si="6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7"/>
        <v>0</v>
      </c>
      <c r="E109" s="18">
        <f t="shared" si="8"/>
        <v>0</v>
      </c>
      <c r="F109" s="46" t="str">
        <f t="shared" si="9"/>
        <v/>
      </c>
      <c r="G109" s="14">
        <f t="shared" si="6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7"/>
        <v>0</v>
      </c>
      <c r="E110" s="18">
        <f t="shared" si="8"/>
        <v>0</v>
      </c>
      <c r="F110" s="46" t="str">
        <f t="shared" si="9"/>
        <v/>
      </c>
      <c r="G110" s="14">
        <f t="shared" si="6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7"/>
        <v>0</v>
      </c>
      <c r="E111" s="18">
        <f t="shared" si="8"/>
        <v>0</v>
      </c>
      <c r="F111" s="46" t="str">
        <f t="shared" si="9"/>
        <v/>
      </c>
      <c r="G111" s="14">
        <f t="shared" si="6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50</v>
      </c>
      <c r="K2" s="7">
        <f>B51</f>
        <v>60</v>
      </c>
      <c r="L2" s="5"/>
      <c r="M2" s="5"/>
      <c r="N2" s="5"/>
    </row>
    <row r="3" spans="1:14" ht="15.75" customHeight="1" x14ac:dyDescent="0.2">
      <c r="A3" s="15" t="s">
        <v>73</v>
      </c>
      <c r="B3" s="16">
        <v>50</v>
      </c>
      <c r="C3" s="16">
        <v>50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50</v>
      </c>
      <c r="H3" s="5"/>
      <c r="I3" s="6" t="s">
        <v>139</v>
      </c>
      <c r="J3" s="7">
        <f>COUNTIF(B3:B48,"&gt;0")</f>
        <v>41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74</v>
      </c>
      <c r="B4" s="16">
        <v>49</v>
      </c>
      <c r="C4" s="16">
        <v>50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50</v>
      </c>
      <c r="H4" s="5"/>
      <c r="I4" s="6" t="s">
        <v>2</v>
      </c>
      <c r="J4" s="7">
        <f>MAX(D3:D48)</f>
        <v>15</v>
      </c>
      <c r="K4" s="7">
        <f>MAX(D51:D111)</f>
        <v>22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48</v>
      </c>
      <c r="C5" s="16">
        <v>50</v>
      </c>
      <c r="D5" s="17">
        <f t="shared" si="0"/>
        <v>2</v>
      </c>
      <c r="E5" s="18">
        <f t="shared" si="1"/>
        <v>2</v>
      </c>
      <c r="F5" s="46">
        <f t="shared" ref="F5:F68" si="3">IF(B4,C4-C5,"")</f>
        <v>0</v>
      </c>
      <c r="G5" s="14">
        <f t="shared" si="2"/>
        <v>50</v>
      </c>
      <c r="H5" s="5"/>
      <c r="I5" s="6" t="s">
        <v>3</v>
      </c>
      <c r="J5" s="7">
        <f>MIN(D3:D48)</f>
        <v>-3</v>
      </c>
      <c r="K5" s="7">
        <f>MIN(D51:D111)</f>
        <v>-7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46</v>
      </c>
      <c r="C6" s="16">
        <v>50</v>
      </c>
      <c r="D6" s="17">
        <f t="shared" si="0"/>
        <v>4</v>
      </c>
      <c r="E6" s="18">
        <f t="shared" si="1"/>
        <v>4</v>
      </c>
      <c r="F6" s="46">
        <f t="shared" si="3"/>
        <v>0</v>
      </c>
      <c r="G6" s="14">
        <f t="shared" si="2"/>
        <v>50</v>
      </c>
      <c r="H6" s="5"/>
      <c r="I6" s="6" t="s">
        <v>4</v>
      </c>
      <c r="J6" s="7">
        <f>AVERAGE(D3:D48)</f>
        <v>5.1086956521739131</v>
      </c>
      <c r="K6" s="7">
        <f>AVERAGE(D51:D111)</f>
        <v>4.6229508196721314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45</v>
      </c>
      <c r="C7" s="16">
        <v>50</v>
      </c>
      <c r="D7" s="17">
        <f t="shared" si="0"/>
        <v>5</v>
      </c>
      <c r="E7" s="18">
        <f t="shared" si="1"/>
        <v>5</v>
      </c>
      <c r="F7" s="46">
        <f t="shared" si="3"/>
        <v>0</v>
      </c>
      <c r="G7" s="14">
        <f t="shared" si="2"/>
        <v>50</v>
      </c>
      <c r="H7" s="5"/>
      <c r="I7" s="6" t="s">
        <v>140</v>
      </c>
      <c r="J7" s="7">
        <f>STDEV(D3:D48)</f>
        <v>4.3930665618022591</v>
      </c>
      <c r="K7" s="7">
        <f>STDEV(D51:D111)</f>
        <v>7.5457801329092309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44</v>
      </c>
      <c r="C8" s="16">
        <v>50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50</v>
      </c>
      <c r="H8" s="5"/>
      <c r="I8" s="6" t="s">
        <v>5</v>
      </c>
      <c r="J8" s="8">
        <f>COUNTIF(E3:E48,"&gt;0")/J3</f>
        <v>0.90243902439024393</v>
      </c>
      <c r="K8" s="8">
        <f>COUNTIF(E51:E111,"&gt;0")/K3</f>
        <v>0.6470588235294118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43</v>
      </c>
      <c r="C9" s="16">
        <v>50</v>
      </c>
      <c r="D9" s="17">
        <f t="shared" si="0"/>
        <v>7</v>
      </c>
      <c r="E9" s="18">
        <f t="shared" si="1"/>
        <v>7</v>
      </c>
      <c r="F9" s="46">
        <f t="shared" si="3"/>
        <v>0</v>
      </c>
      <c r="G9" s="14">
        <f t="shared" si="2"/>
        <v>50</v>
      </c>
      <c r="H9" s="5"/>
      <c r="I9" s="6" t="s">
        <v>6</v>
      </c>
      <c r="J9" s="9">
        <f>SUM(E3:E48)</f>
        <v>241</v>
      </c>
      <c r="K9" s="10">
        <f>SUM(E51:E111)</f>
        <v>319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41</v>
      </c>
      <c r="C10" s="16">
        <v>50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50</v>
      </c>
      <c r="H10" s="5"/>
      <c r="I10" s="7" t="s">
        <v>69</v>
      </c>
      <c r="J10" s="7">
        <f>J9/J2</f>
        <v>4.82</v>
      </c>
      <c r="K10" s="7">
        <f>K9/K2</f>
        <v>5.3166666666666664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40</v>
      </c>
      <c r="C11" s="16">
        <v>49</v>
      </c>
      <c r="D11" s="17">
        <f t="shared" si="0"/>
        <v>9</v>
      </c>
      <c r="E11" s="18">
        <f t="shared" si="1"/>
        <v>9</v>
      </c>
      <c r="F11" s="46">
        <f t="shared" si="3"/>
        <v>1</v>
      </c>
      <c r="G11" s="14">
        <f t="shared" si="2"/>
        <v>49</v>
      </c>
      <c r="H11" s="5"/>
      <c r="I11" s="7" t="s">
        <v>141</v>
      </c>
      <c r="J11" s="7">
        <f>SUM(C3:C48)/SUM(B3:B48)</f>
        <v>1.2238095238095239</v>
      </c>
      <c r="K11" s="7">
        <f>SUM(C51:C111)/SUM(B51:B111)</f>
        <v>1.1807692307692308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39</v>
      </c>
      <c r="C12" s="16">
        <v>49</v>
      </c>
      <c r="D12" s="17">
        <f t="shared" si="0"/>
        <v>10</v>
      </c>
      <c r="E12" s="18">
        <f t="shared" si="1"/>
        <v>10</v>
      </c>
      <c r="F12" s="46">
        <f t="shared" si="3"/>
        <v>0</v>
      </c>
      <c r="G12" s="14">
        <f t="shared" si="2"/>
        <v>49</v>
      </c>
      <c r="H12" s="5"/>
      <c r="I12" s="11" t="s">
        <v>142</v>
      </c>
      <c r="J12" s="7">
        <v>9</v>
      </c>
      <c r="K12" s="7">
        <v>7.2</v>
      </c>
      <c r="L12" s="5"/>
      <c r="M12" s="5"/>
      <c r="N12" s="5"/>
    </row>
    <row r="13" spans="1:14" ht="15.75" customHeight="1" x14ac:dyDescent="0.2">
      <c r="A13" s="15" t="s">
        <v>83</v>
      </c>
      <c r="B13" s="16">
        <v>38</v>
      </c>
      <c r="C13" s="16">
        <v>49</v>
      </c>
      <c r="D13" s="17">
        <f t="shared" si="0"/>
        <v>11</v>
      </c>
      <c r="E13" s="18">
        <f t="shared" si="1"/>
        <v>11</v>
      </c>
      <c r="F13" s="46">
        <f t="shared" si="3"/>
        <v>0</v>
      </c>
      <c r="G13" s="14">
        <f t="shared" si="2"/>
        <v>49</v>
      </c>
      <c r="H13" s="5"/>
      <c r="I13" s="7" t="s">
        <v>143</v>
      </c>
      <c r="J13" s="23">
        <f>1/J11</f>
        <v>0.81712062256809337</v>
      </c>
      <c r="K13" s="23">
        <f>1/K11</f>
        <v>0.84690553745928332</v>
      </c>
      <c r="L13" s="5"/>
      <c r="M13" s="5"/>
      <c r="N13" s="5"/>
    </row>
    <row r="14" spans="1:14" ht="15.75" customHeight="1" x14ac:dyDescent="0.2">
      <c r="A14" s="15" t="s">
        <v>84</v>
      </c>
      <c r="B14" s="16">
        <v>37</v>
      </c>
      <c r="C14" s="16">
        <v>49</v>
      </c>
      <c r="D14" s="17">
        <f t="shared" si="0"/>
        <v>12</v>
      </c>
      <c r="E14" s="18">
        <f t="shared" si="1"/>
        <v>12</v>
      </c>
      <c r="F14" s="46">
        <f t="shared" si="3"/>
        <v>0</v>
      </c>
      <c r="G14" s="14">
        <f t="shared" si="2"/>
        <v>49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85</v>
      </c>
      <c r="B15" s="16">
        <v>35</v>
      </c>
      <c r="C15" s="16">
        <v>49</v>
      </c>
      <c r="D15" s="17">
        <f t="shared" si="0"/>
        <v>14</v>
      </c>
      <c r="E15" s="18">
        <f t="shared" si="1"/>
        <v>14</v>
      </c>
      <c r="F15" s="46">
        <f t="shared" si="3"/>
        <v>0</v>
      </c>
      <c r="G15" s="14">
        <f t="shared" si="2"/>
        <v>49</v>
      </c>
      <c r="H15" s="5"/>
      <c r="I15" s="7" t="s">
        <v>266</v>
      </c>
      <c r="J15" s="7">
        <f>(SUMPRODUCT(D3:D48,D3:D48))/J2</f>
        <v>41.38</v>
      </c>
      <c r="K15" s="7">
        <f>(SUMPRODUCT(D51:D111,D51:D111))/K2</f>
        <v>78.666666666666671</v>
      </c>
      <c r="L15" s="5"/>
      <c r="M15" s="5"/>
      <c r="N15" s="5"/>
    </row>
    <row r="16" spans="1:14" ht="15.75" customHeight="1" x14ac:dyDescent="0.2">
      <c r="A16" s="15" t="s">
        <v>86</v>
      </c>
      <c r="B16" s="16">
        <v>34</v>
      </c>
      <c r="C16" s="16">
        <v>49</v>
      </c>
      <c r="D16" s="17">
        <f t="shared" si="0"/>
        <v>15</v>
      </c>
      <c r="E16" s="18">
        <f t="shared" si="1"/>
        <v>15</v>
      </c>
      <c r="F16" s="46">
        <f t="shared" si="3"/>
        <v>0</v>
      </c>
      <c r="G16" s="14">
        <f t="shared" si="2"/>
        <v>49</v>
      </c>
      <c r="H16" s="5"/>
      <c r="I16" s="7" t="s">
        <v>267</v>
      </c>
      <c r="J16" s="7">
        <f>ABS(1-J13)</f>
        <v>0.18287937743190663</v>
      </c>
      <c r="K16" s="7">
        <f>ABS(1-K13)</f>
        <v>0.15309446254071668</v>
      </c>
      <c r="L16" s="5"/>
      <c r="M16" s="5"/>
      <c r="N16" s="5"/>
    </row>
    <row r="17" spans="1:14" ht="15.75" customHeight="1" x14ac:dyDescent="0.2">
      <c r="A17" s="15" t="s">
        <v>87</v>
      </c>
      <c r="B17" s="16">
        <v>33</v>
      </c>
      <c r="C17" s="16">
        <v>44</v>
      </c>
      <c r="D17" s="17">
        <f t="shared" si="0"/>
        <v>11</v>
      </c>
      <c r="E17" s="18">
        <f t="shared" si="1"/>
        <v>11</v>
      </c>
      <c r="F17" s="46">
        <f t="shared" si="3"/>
        <v>5</v>
      </c>
      <c r="G17" s="14">
        <f t="shared" si="2"/>
        <v>44</v>
      </c>
      <c r="H17" s="5"/>
      <c r="I17" s="7" t="s">
        <v>287</v>
      </c>
      <c r="J17" s="26">
        <f>J2/J3</f>
        <v>1.2195121951219512</v>
      </c>
      <c r="K17" s="26">
        <f>K2/K3</f>
        <v>1.1764705882352942</v>
      </c>
      <c r="L17" s="5"/>
      <c r="M17" s="5"/>
      <c r="N17" s="5"/>
    </row>
    <row r="18" spans="1:14" ht="15.75" customHeight="1" x14ac:dyDescent="0.2">
      <c r="A18" s="15" t="s">
        <v>88</v>
      </c>
      <c r="B18" s="16">
        <v>32</v>
      </c>
      <c r="C18" s="16">
        <v>35</v>
      </c>
      <c r="D18" s="17">
        <f t="shared" si="0"/>
        <v>3</v>
      </c>
      <c r="E18" s="18">
        <f t="shared" si="1"/>
        <v>3</v>
      </c>
      <c r="F18" s="46">
        <f t="shared" si="3"/>
        <v>9</v>
      </c>
      <c r="G18" s="14">
        <f t="shared" si="2"/>
        <v>35</v>
      </c>
      <c r="H18" s="5"/>
      <c r="I18" s="7" t="s">
        <v>314</v>
      </c>
      <c r="J18" s="26">
        <f>STDEV(F3:F48)</f>
        <v>2.7254446940798127</v>
      </c>
      <c r="K18" s="26">
        <f>STDEV(F51:F111)</f>
        <v>2.6609743166226707</v>
      </c>
      <c r="L18" s="5"/>
      <c r="M18" s="5"/>
      <c r="N18" s="5"/>
    </row>
    <row r="19" spans="1:14" ht="15.75" customHeight="1" x14ac:dyDescent="0.2">
      <c r="A19" s="15" t="s">
        <v>89</v>
      </c>
      <c r="B19" s="16">
        <v>30</v>
      </c>
      <c r="C19" s="16">
        <v>35</v>
      </c>
      <c r="D19" s="17">
        <f t="shared" si="0"/>
        <v>5</v>
      </c>
      <c r="E19" s="18">
        <f t="shared" si="1"/>
        <v>5</v>
      </c>
      <c r="F19" s="46">
        <f t="shared" si="3"/>
        <v>0</v>
      </c>
      <c r="G19" s="14">
        <f t="shared" si="2"/>
        <v>35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29</v>
      </c>
      <c r="C20" s="16">
        <v>35</v>
      </c>
      <c r="D20" s="17">
        <f t="shared" si="0"/>
        <v>6</v>
      </c>
      <c r="E20" s="18">
        <f t="shared" si="1"/>
        <v>6</v>
      </c>
      <c r="F20" s="46">
        <f t="shared" si="3"/>
        <v>0</v>
      </c>
      <c r="G20" s="14">
        <f t="shared" si="2"/>
        <v>35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28</v>
      </c>
      <c r="C21" s="16">
        <v>35</v>
      </c>
      <c r="D21" s="17">
        <f t="shared" si="0"/>
        <v>7</v>
      </c>
      <c r="E21" s="18">
        <f t="shared" si="1"/>
        <v>7</v>
      </c>
      <c r="F21" s="46">
        <f t="shared" si="3"/>
        <v>0</v>
      </c>
      <c r="G21" s="14">
        <f t="shared" si="2"/>
        <v>35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27</v>
      </c>
      <c r="C22" s="16">
        <v>35</v>
      </c>
      <c r="D22" s="17">
        <f t="shared" si="0"/>
        <v>8</v>
      </c>
      <c r="E22" s="18">
        <f t="shared" si="1"/>
        <v>8</v>
      </c>
      <c r="F22" s="46">
        <f t="shared" si="3"/>
        <v>0</v>
      </c>
      <c r="G22" s="14">
        <f t="shared" si="2"/>
        <v>35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26</v>
      </c>
      <c r="C23" s="16">
        <v>35</v>
      </c>
      <c r="D23" s="17">
        <f t="shared" si="0"/>
        <v>9</v>
      </c>
      <c r="E23" s="18">
        <f t="shared" si="1"/>
        <v>9</v>
      </c>
      <c r="F23" s="46">
        <f t="shared" si="3"/>
        <v>0</v>
      </c>
      <c r="G23" s="14">
        <f t="shared" si="2"/>
        <v>35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24</v>
      </c>
      <c r="C24" s="16">
        <v>31</v>
      </c>
      <c r="D24" s="17">
        <f t="shared" si="0"/>
        <v>7</v>
      </c>
      <c r="E24" s="18">
        <f t="shared" si="1"/>
        <v>7</v>
      </c>
      <c r="F24" s="46">
        <f t="shared" si="3"/>
        <v>4</v>
      </c>
      <c r="G24" s="14">
        <f t="shared" si="2"/>
        <v>31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23</v>
      </c>
      <c r="C25" s="16">
        <v>28</v>
      </c>
      <c r="D25" s="17">
        <f t="shared" si="0"/>
        <v>5</v>
      </c>
      <c r="E25" s="18">
        <f t="shared" si="1"/>
        <v>5</v>
      </c>
      <c r="F25" s="46">
        <f t="shared" si="3"/>
        <v>3</v>
      </c>
      <c r="G25" s="14">
        <f t="shared" si="2"/>
        <v>28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22</v>
      </c>
      <c r="C26" s="16">
        <v>27</v>
      </c>
      <c r="D26" s="17">
        <f t="shared" si="0"/>
        <v>5</v>
      </c>
      <c r="E26" s="18">
        <f t="shared" si="1"/>
        <v>5</v>
      </c>
      <c r="F26" s="46">
        <f t="shared" si="3"/>
        <v>1</v>
      </c>
      <c r="G26" s="14">
        <f t="shared" si="2"/>
        <v>27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21</v>
      </c>
      <c r="C27" s="16">
        <v>27</v>
      </c>
      <c r="D27" s="17">
        <f t="shared" si="0"/>
        <v>6</v>
      </c>
      <c r="E27" s="18">
        <f t="shared" si="1"/>
        <v>6</v>
      </c>
      <c r="F27" s="46">
        <f t="shared" si="3"/>
        <v>0</v>
      </c>
      <c r="G27" s="14">
        <f t="shared" si="2"/>
        <v>27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20</v>
      </c>
      <c r="C28" s="16">
        <v>27</v>
      </c>
      <c r="D28" s="17">
        <f t="shared" si="0"/>
        <v>7</v>
      </c>
      <c r="E28" s="18">
        <f t="shared" si="1"/>
        <v>7</v>
      </c>
      <c r="F28" s="46">
        <f t="shared" si="3"/>
        <v>0</v>
      </c>
      <c r="G28" s="14">
        <f t="shared" si="2"/>
        <v>27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18</v>
      </c>
      <c r="C29" s="16">
        <v>27</v>
      </c>
      <c r="D29" s="17">
        <f t="shared" si="0"/>
        <v>9</v>
      </c>
      <c r="E29" s="18">
        <f t="shared" si="1"/>
        <v>9</v>
      </c>
      <c r="F29" s="46">
        <f t="shared" si="3"/>
        <v>0</v>
      </c>
      <c r="G29" s="14">
        <f t="shared" si="2"/>
        <v>27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17</v>
      </c>
      <c r="C30" s="16">
        <v>27</v>
      </c>
      <c r="D30" s="17">
        <f t="shared" si="0"/>
        <v>10</v>
      </c>
      <c r="E30" s="18">
        <f t="shared" si="1"/>
        <v>10</v>
      </c>
      <c r="F30" s="46">
        <f t="shared" si="3"/>
        <v>0</v>
      </c>
      <c r="G30" s="14">
        <f t="shared" si="2"/>
        <v>27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16</v>
      </c>
      <c r="C31" s="16">
        <v>27</v>
      </c>
      <c r="D31" s="17">
        <f t="shared" si="0"/>
        <v>11</v>
      </c>
      <c r="E31" s="18">
        <f t="shared" si="1"/>
        <v>11</v>
      </c>
      <c r="F31" s="46">
        <f t="shared" si="3"/>
        <v>0</v>
      </c>
      <c r="G31" s="14">
        <f t="shared" si="2"/>
        <v>27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15</v>
      </c>
      <c r="C32" s="16">
        <v>15</v>
      </c>
      <c r="D32" s="17">
        <f t="shared" si="0"/>
        <v>0</v>
      </c>
      <c r="E32" s="18">
        <f t="shared" si="1"/>
        <v>0</v>
      </c>
      <c r="F32" s="46">
        <f t="shared" si="3"/>
        <v>12</v>
      </c>
      <c r="G32" s="14">
        <f t="shared" si="2"/>
        <v>15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13</v>
      </c>
      <c r="C33" s="16">
        <v>15</v>
      </c>
      <c r="D33" s="17">
        <f t="shared" si="0"/>
        <v>2</v>
      </c>
      <c r="E33" s="18">
        <f t="shared" si="1"/>
        <v>2</v>
      </c>
      <c r="F33" s="46">
        <f t="shared" si="3"/>
        <v>0</v>
      </c>
      <c r="G33" s="14">
        <f t="shared" si="2"/>
        <v>15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12</v>
      </c>
      <c r="C34" s="16">
        <v>15</v>
      </c>
      <c r="D34" s="17">
        <f t="shared" si="0"/>
        <v>3</v>
      </c>
      <c r="E34" s="18">
        <f t="shared" si="1"/>
        <v>3</v>
      </c>
      <c r="F34" s="46">
        <f t="shared" si="3"/>
        <v>0</v>
      </c>
      <c r="G34" s="14">
        <f t="shared" si="2"/>
        <v>15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11</v>
      </c>
      <c r="C35" s="16">
        <v>15</v>
      </c>
      <c r="D35" s="17">
        <f t="shared" si="0"/>
        <v>4</v>
      </c>
      <c r="E35" s="18">
        <f t="shared" si="1"/>
        <v>4</v>
      </c>
      <c r="F35" s="46">
        <f t="shared" si="3"/>
        <v>0</v>
      </c>
      <c r="G35" s="14">
        <f t="shared" si="2"/>
        <v>15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10</v>
      </c>
      <c r="C36" s="16">
        <v>15</v>
      </c>
      <c r="D36" s="17">
        <f t="shared" si="0"/>
        <v>5</v>
      </c>
      <c r="E36" s="18">
        <f t="shared" si="1"/>
        <v>5</v>
      </c>
      <c r="F36" s="46">
        <f t="shared" si="3"/>
        <v>0</v>
      </c>
      <c r="G36" s="14">
        <f t="shared" si="2"/>
        <v>15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9</v>
      </c>
      <c r="C37" s="16">
        <v>15</v>
      </c>
      <c r="D37" s="17">
        <f t="shared" si="0"/>
        <v>6</v>
      </c>
      <c r="E37" s="18">
        <f t="shared" si="1"/>
        <v>6</v>
      </c>
      <c r="F37" s="46">
        <f t="shared" si="3"/>
        <v>0</v>
      </c>
      <c r="G37" s="14">
        <f t="shared" si="2"/>
        <v>15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7</v>
      </c>
      <c r="C38" s="16">
        <v>8</v>
      </c>
      <c r="D38" s="17">
        <f t="shared" si="0"/>
        <v>1</v>
      </c>
      <c r="E38" s="18">
        <f t="shared" si="1"/>
        <v>1</v>
      </c>
      <c r="F38" s="46">
        <f t="shared" si="3"/>
        <v>7</v>
      </c>
      <c r="G38" s="14">
        <f t="shared" si="2"/>
        <v>8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6</v>
      </c>
      <c r="C39" s="16">
        <v>3</v>
      </c>
      <c r="D39" s="17">
        <f t="shared" si="0"/>
        <v>-3</v>
      </c>
      <c r="E39" s="18">
        <f t="shared" si="1"/>
        <v>0</v>
      </c>
      <c r="F39" s="46">
        <f t="shared" si="3"/>
        <v>5</v>
      </c>
      <c r="G39" s="14">
        <f t="shared" si="2"/>
        <v>6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5</v>
      </c>
      <c r="C40" s="16">
        <v>3</v>
      </c>
      <c r="D40" s="17">
        <f t="shared" si="0"/>
        <v>-2</v>
      </c>
      <c r="E40" s="18">
        <f t="shared" si="1"/>
        <v>0</v>
      </c>
      <c r="F40" s="46">
        <f t="shared" si="3"/>
        <v>0</v>
      </c>
      <c r="G40" s="14">
        <f t="shared" si="2"/>
        <v>5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4</v>
      </c>
      <c r="C41" s="16">
        <v>3</v>
      </c>
      <c r="D41" s="17">
        <f t="shared" si="0"/>
        <v>-1</v>
      </c>
      <c r="E41" s="18">
        <f t="shared" si="1"/>
        <v>0</v>
      </c>
      <c r="F41" s="46">
        <f t="shared" si="3"/>
        <v>0</v>
      </c>
      <c r="G41" s="14">
        <f t="shared" si="2"/>
        <v>4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2</v>
      </c>
      <c r="C42" s="16">
        <v>3</v>
      </c>
      <c r="D42" s="17">
        <f t="shared" si="0"/>
        <v>1</v>
      </c>
      <c r="E42" s="18">
        <f t="shared" si="1"/>
        <v>1</v>
      </c>
      <c r="F42" s="46">
        <f t="shared" si="3"/>
        <v>0</v>
      </c>
      <c r="G42" s="14">
        <f t="shared" si="2"/>
        <v>3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1</v>
      </c>
      <c r="C43" s="20">
        <v>3</v>
      </c>
      <c r="D43" s="21">
        <f t="shared" si="0"/>
        <v>2</v>
      </c>
      <c r="E43" s="22">
        <f t="shared" si="1"/>
        <v>2</v>
      </c>
      <c r="F43" s="46">
        <f t="shared" si="3"/>
        <v>0</v>
      </c>
      <c r="G43" s="14">
        <f t="shared" si="2"/>
        <v>3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3</v>
      </c>
      <c r="D44" s="21">
        <f>C44-B44</f>
        <v>3</v>
      </c>
      <c r="E44" s="22">
        <f>IF(D44&gt;0,D44,0)</f>
        <v>3</v>
      </c>
      <c r="F44" s="46">
        <f t="shared" si="3"/>
        <v>0</v>
      </c>
      <c r="G44" s="14">
        <f t="shared" si="2"/>
        <v>3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>C45-B45</f>
        <v>0</v>
      </c>
      <c r="E45" s="22">
        <f>IF(D45&gt;0,D45,0)</f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>C46-B46</f>
        <v>0</v>
      </c>
      <c r="E46" s="22">
        <f>IF(D46&gt;0,D46,0)</f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>C47-B47</f>
        <v>0</v>
      </c>
      <c r="E47" s="22">
        <f>IF(D47&gt;0,D47,0)</f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>C48-B48</f>
        <v>0</v>
      </c>
      <c r="E48" s="22">
        <f>IF(D48&gt;0,D48,0)</f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60</v>
      </c>
      <c r="C51" s="16">
        <v>60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60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59</v>
      </c>
      <c r="C52" s="16">
        <v>58</v>
      </c>
      <c r="D52" s="17">
        <f t="shared" si="5"/>
        <v>-1</v>
      </c>
      <c r="E52" s="18">
        <f t="shared" si="6"/>
        <v>0</v>
      </c>
      <c r="F52" s="46">
        <f t="shared" si="3"/>
        <v>2</v>
      </c>
      <c r="G52" s="14">
        <f t="shared" si="4"/>
        <v>59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58</v>
      </c>
      <c r="C53" s="16">
        <v>58</v>
      </c>
      <c r="D53" s="17">
        <f t="shared" si="5"/>
        <v>0</v>
      </c>
      <c r="E53" s="18">
        <f t="shared" si="6"/>
        <v>0</v>
      </c>
      <c r="F53" s="46">
        <f t="shared" si="3"/>
        <v>0</v>
      </c>
      <c r="G53" s="14">
        <f t="shared" si="4"/>
        <v>58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56</v>
      </c>
      <c r="C54" s="16">
        <v>53</v>
      </c>
      <c r="D54" s="17">
        <f t="shared" si="5"/>
        <v>-3</v>
      </c>
      <c r="E54" s="18">
        <f t="shared" si="6"/>
        <v>0</v>
      </c>
      <c r="F54" s="46">
        <f t="shared" si="3"/>
        <v>5</v>
      </c>
      <c r="G54" s="14">
        <f t="shared" si="4"/>
        <v>56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55</v>
      </c>
      <c r="C55" s="16">
        <v>53</v>
      </c>
      <c r="D55" s="17">
        <f t="shared" si="5"/>
        <v>-2</v>
      </c>
      <c r="E55" s="18">
        <f t="shared" si="6"/>
        <v>0</v>
      </c>
      <c r="F55" s="46">
        <f t="shared" si="3"/>
        <v>0</v>
      </c>
      <c r="G55" s="14">
        <f t="shared" si="4"/>
        <v>55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54</v>
      </c>
      <c r="C56" s="16">
        <v>53</v>
      </c>
      <c r="D56" s="17">
        <f t="shared" si="5"/>
        <v>-1</v>
      </c>
      <c r="E56" s="18">
        <f t="shared" si="6"/>
        <v>0</v>
      </c>
      <c r="F56" s="46">
        <f t="shared" si="3"/>
        <v>0</v>
      </c>
      <c r="G56" s="14">
        <f t="shared" si="4"/>
        <v>54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53</v>
      </c>
      <c r="C57" s="16">
        <v>53</v>
      </c>
      <c r="D57" s="17">
        <f t="shared" si="5"/>
        <v>0</v>
      </c>
      <c r="E57" s="18">
        <f t="shared" si="6"/>
        <v>0</v>
      </c>
      <c r="F57" s="46">
        <f t="shared" si="3"/>
        <v>0</v>
      </c>
      <c r="G57" s="14">
        <f t="shared" si="4"/>
        <v>53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52</v>
      </c>
      <c r="C58" s="16">
        <v>47</v>
      </c>
      <c r="D58" s="17">
        <f t="shared" si="5"/>
        <v>-5</v>
      </c>
      <c r="E58" s="18">
        <f t="shared" si="6"/>
        <v>0</v>
      </c>
      <c r="F58" s="46">
        <f t="shared" si="3"/>
        <v>6</v>
      </c>
      <c r="G58" s="14">
        <f t="shared" si="4"/>
        <v>52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51</v>
      </c>
      <c r="C59" s="16">
        <v>44</v>
      </c>
      <c r="D59" s="17">
        <f t="shared" si="5"/>
        <v>-7</v>
      </c>
      <c r="E59" s="18">
        <f t="shared" si="6"/>
        <v>0</v>
      </c>
      <c r="F59" s="46">
        <f t="shared" si="3"/>
        <v>3</v>
      </c>
      <c r="G59" s="14">
        <f t="shared" si="4"/>
        <v>51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49</v>
      </c>
      <c r="C60" s="16">
        <v>44</v>
      </c>
      <c r="D60" s="17">
        <f t="shared" si="5"/>
        <v>-5</v>
      </c>
      <c r="E60" s="18">
        <f t="shared" si="6"/>
        <v>0</v>
      </c>
      <c r="F60" s="46">
        <f t="shared" si="3"/>
        <v>0</v>
      </c>
      <c r="G60" s="14">
        <f t="shared" si="4"/>
        <v>49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48</v>
      </c>
      <c r="C61" s="16">
        <v>44</v>
      </c>
      <c r="D61" s="17">
        <f t="shared" si="5"/>
        <v>-4</v>
      </c>
      <c r="E61" s="18">
        <f t="shared" si="6"/>
        <v>0</v>
      </c>
      <c r="F61" s="46">
        <f t="shared" si="3"/>
        <v>0</v>
      </c>
      <c r="G61" s="14">
        <f t="shared" si="4"/>
        <v>48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47</v>
      </c>
      <c r="C62" s="16">
        <v>44</v>
      </c>
      <c r="D62" s="17">
        <f t="shared" si="5"/>
        <v>-3</v>
      </c>
      <c r="E62" s="18">
        <f t="shared" si="6"/>
        <v>0</v>
      </c>
      <c r="F62" s="46">
        <f t="shared" si="3"/>
        <v>0</v>
      </c>
      <c r="G62" s="14">
        <f t="shared" si="4"/>
        <v>47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46</v>
      </c>
      <c r="C63" s="16">
        <v>44</v>
      </c>
      <c r="D63" s="17">
        <f t="shared" si="5"/>
        <v>-2</v>
      </c>
      <c r="E63" s="18">
        <f t="shared" si="6"/>
        <v>0</v>
      </c>
      <c r="F63" s="46">
        <f t="shared" si="3"/>
        <v>0</v>
      </c>
      <c r="G63" s="14">
        <f t="shared" si="4"/>
        <v>46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45</v>
      </c>
      <c r="C64" s="16">
        <v>44</v>
      </c>
      <c r="D64" s="17">
        <f t="shared" si="5"/>
        <v>-1</v>
      </c>
      <c r="E64" s="18">
        <f t="shared" si="6"/>
        <v>0</v>
      </c>
      <c r="F64" s="46">
        <f t="shared" si="3"/>
        <v>0</v>
      </c>
      <c r="G64" s="14">
        <f t="shared" si="4"/>
        <v>45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44</v>
      </c>
      <c r="C65" s="16">
        <v>44</v>
      </c>
      <c r="D65" s="17">
        <f t="shared" si="5"/>
        <v>0</v>
      </c>
      <c r="E65" s="18">
        <f t="shared" si="6"/>
        <v>0</v>
      </c>
      <c r="F65" s="46">
        <f t="shared" si="3"/>
        <v>0</v>
      </c>
      <c r="G65" s="14">
        <f t="shared" si="4"/>
        <v>44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42</v>
      </c>
      <c r="C66" s="16">
        <v>40</v>
      </c>
      <c r="D66" s="17">
        <f t="shared" si="5"/>
        <v>-2</v>
      </c>
      <c r="E66" s="18">
        <f t="shared" si="6"/>
        <v>0</v>
      </c>
      <c r="F66" s="46">
        <f t="shared" si="3"/>
        <v>4</v>
      </c>
      <c r="G66" s="14">
        <f t="shared" si="4"/>
        <v>42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41</v>
      </c>
      <c r="C67" s="16">
        <v>40</v>
      </c>
      <c r="D67" s="17">
        <f t="shared" si="5"/>
        <v>-1</v>
      </c>
      <c r="E67" s="18">
        <f t="shared" si="6"/>
        <v>0</v>
      </c>
      <c r="F67" s="46">
        <f t="shared" si="3"/>
        <v>0</v>
      </c>
      <c r="G67" s="14">
        <f t="shared" si="4"/>
        <v>41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40</v>
      </c>
      <c r="C68" s="16">
        <v>40</v>
      </c>
      <c r="D68" s="17">
        <f t="shared" si="5"/>
        <v>0</v>
      </c>
      <c r="E68" s="18">
        <f t="shared" si="6"/>
        <v>0</v>
      </c>
      <c r="F68" s="46">
        <f t="shared" si="3"/>
        <v>0</v>
      </c>
      <c r="G68" s="14">
        <f t="shared" si="4"/>
        <v>40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39</v>
      </c>
      <c r="C69" s="16">
        <v>40</v>
      </c>
      <c r="D69" s="17">
        <f t="shared" si="5"/>
        <v>1</v>
      </c>
      <c r="E69" s="18">
        <f t="shared" si="6"/>
        <v>1</v>
      </c>
      <c r="F69" s="46">
        <f t="shared" ref="F69:F111" si="7">IF(B68,C68-C69,"")</f>
        <v>0</v>
      </c>
      <c r="G69" s="14">
        <f t="shared" si="4"/>
        <v>40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38</v>
      </c>
      <c r="C70" s="16">
        <v>38</v>
      </c>
      <c r="D70" s="17">
        <f t="shared" si="5"/>
        <v>0</v>
      </c>
      <c r="E70" s="18">
        <f t="shared" si="6"/>
        <v>0</v>
      </c>
      <c r="F70" s="46">
        <f t="shared" si="7"/>
        <v>2</v>
      </c>
      <c r="G70" s="14">
        <f t="shared" si="4"/>
        <v>38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36</v>
      </c>
      <c r="C71" s="16">
        <v>38</v>
      </c>
      <c r="D71" s="17">
        <f t="shared" si="5"/>
        <v>2</v>
      </c>
      <c r="E71" s="18">
        <f t="shared" si="6"/>
        <v>2</v>
      </c>
      <c r="F71" s="46">
        <f t="shared" si="7"/>
        <v>0</v>
      </c>
      <c r="G71" s="14">
        <f t="shared" si="4"/>
        <v>38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35</v>
      </c>
      <c r="C72" s="16">
        <v>36</v>
      </c>
      <c r="D72" s="17">
        <f t="shared" si="5"/>
        <v>1</v>
      </c>
      <c r="E72" s="18">
        <f t="shared" si="6"/>
        <v>1</v>
      </c>
      <c r="F72" s="46">
        <f t="shared" si="7"/>
        <v>2</v>
      </c>
      <c r="G72" s="14">
        <f t="shared" si="4"/>
        <v>36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34</v>
      </c>
      <c r="C73" s="16">
        <v>36</v>
      </c>
      <c r="D73" s="17">
        <f t="shared" si="5"/>
        <v>2</v>
      </c>
      <c r="E73" s="18">
        <f t="shared" si="6"/>
        <v>2</v>
      </c>
      <c r="F73" s="46">
        <f t="shared" si="7"/>
        <v>0</v>
      </c>
      <c r="G73" s="14">
        <f t="shared" si="4"/>
        <v>36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33</v>
      </c>
      <c r="C74" s="16">
        <v>36</v>
      </c>
      <c r="D74" s="17">
        <f t="shared" si="5"/>
        <v>3</v>
      </c>
      <c r="E74" s="18">
        <f t="shared" si="6"/>
        <v>3</v>
      </c>
      <c r="F74" s="46">
        <f t="shared" si="7"/>
        <v>0</v>
      </c>
      <c r="G74" s="14">
        <f t="shared" si="4"/>
        <v>36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32</v>
      </c>
      <c r="C75" s="16">
        <v>36</v>
      </c>
      <c r="D75" s="17">
        <f t="shared" si="5"/>
        <v>4</v>
      </c>
      <c r="E75" s="18">
        <f t="shared" si="6"/>
        <v>4</v>
      </c>
      <c r="F75" s="46">
        <f t="shared" si="7"/>
        <v>0</v>
      </c>
      <c r="G75" s="14">
        <f t="shared" si="4"/>
        <v>36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31</v>
      </c>
      <c r="C76" s="16">
        <v>36</v>
      </c>
      <c r="D76" s="17">
        <f t="shared" si="5"/>
        <v>5</v>
      </c>
      <c r="E76" s="18">
        <f t="shared" si="6"/>
        <v>5</v>
      </c>
      <c r="F76" s="46">
        <f t="shared" si="7"/>
        <v>0</v>
      </c>
      <c r="G76" s="14">
        <f t="shared" si="4"/>
        <v>36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29</v>
      </c>
      <c r="C77" s="16">
        <v>36</v>
      </c>
      <c r="D77" s="17">
        <f t="shared" si="5"/>
        <v>7</v>
      </c>
      <c r="E77" s="18">
        <f t="shared" si="6"/>
        <v>7</v>
      </c>
      <c r="F77" s="46">
        <f t="shared" si="7"/>
        <v>0</v>
      </c>
      <c r="G77" s="14">
        <f t="shared" si="4"/>
        <v>36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28</v>
      </c>
      <c r="C78" s="16">
        <v>36</v>
      </c>
      <c r="D78" s="17">
        <f t="shared" si="5"/>
        <v>8</v>
      </c>
      <c r="E78" s="18">
        <f t="shared" si="6"/>
        <v>8</v>
      </c>
      <c r="F78" s="46">
        <f t="shared" si="7"/>
        <v>0</v>
      </c>
      <c r="G78" s="14">
        <f t="shared" si="4"/>
        <v>36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27</v>
      </c>
      <c r="C79" s="16">
        <v>36</v>
      </c>
      <c r="D79" s="17">
        <f t="shared" si="5"/>
        <v>9</v>
      </c>
      <c r="E79" s="18">
        <f t="shared" si="6"/>
        <v>9</v>
      </c>
      <c r="F79" s="46">
        <f t="shared" si="7"/>
        <v>0</v>
      </c>
      <c r="G79" s="14">
        <f t="shared" si="4"/>
        <v>36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26</v>
      </c>
      <c r="C80" s="16">
        <v>36</v>
      </c>
      <c r="D80" s="17">
        <f t="shared" si="5"/>
        <v>10</v>
      </c>
      <c r="E80" s="18">
        <f t="shared" si="6"/>
        <v>10</v>
      </c>
      <c r="F80" s="46">
        <f t="shared" si="7"/>
        <v>0</v>
      </c>
      <c r="G80" s="14">
        <f t="shared" si="4"/>
        <v>36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25</v>
      </c>
      <c r="C81" s="16">
        <v>36</v>
      </c>
      <c r="D81" s="17">
        <f t="shared" si="5"/>
        <v>11</v>
      </c>
      <c r="E81" s="18">
        <f t="shared" si="6"/>
        <v>11</v>
      </c>
      <c r="F81" s="46">
        <f t="shared" si="7"/>
        <v>0</v>
      </c>
      <c r="G81" s="14">
        <f t="shared" si="4"/>
        <v>36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24</v>
      </c>
      <c r="C82" s="16">
        <v>36</v>
      </c>
      <c r="D82" s="17">
        <f t="shared" si="5"/>
        <v>12</v>
      </c>
      <c r="E82" s="18">
        <f t="shared" si="6"/>
        <v>12</v>
      </c>
      <c r="F82" s="46">
        <f t="shared" si="7"/>
        <v>0</v>
      </c>
      <c r="G82" s="14">
        <f t="shared" si="4"/>
        <v>36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22</v>
      </c>
      <c r="C83" s="16">
        <v>36</v>
      </c>
      <c r="D83" s="17">
        <f t="shared" si="5"/>
        <v>14</v>
      </c>
      <c r="E83" s="18">
        <f t="shared" si="6"/>
        <v>14</v>
      </c>
      <c r="F83" s="46">
        <f t="shared" si="7"/>
        <v>0</v>
      </c>
      <c r="G83" s="14">
        <f t="shared" si="4"/>
        <v>36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21</v>
      </c>
      <c r="C84" s="16">
        <v>36</v>
      </c>
      <c r="D84" s="17">
        <f t="shared" si="5"/>
        <v>15</v>
      </c>
      <c r="E84" s="18">
        <f t="shared" si="6"/>
        <v>15</v>
      </c>
      <c r="F84" s="46">
        <f t="shared" si="7"/>
        <v>0</v>
      </c>
      <c r="G84" s="14">
        <f t="shared" si="4"/>
        <v>36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20</v>
      </c>
      <c r="C85" s="16">
        <v>36</v>
      </c>
      <c r="D85" s="17">
        <f t="shared" si="5"/>
        <v>16</v>
      </c>
      <c r="E85" s="18">
        <f t="shared" si="6"/>
        <v>16</v>
      </c>
      <c r="F85" s="46">
        <f t="shared" si="7"/>
        <v>0</v>
      </c>
      <c r="G85" s="14">
        <f t="shared" si="4"/>
        <v>36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19</v>
      </c>
      <c r="C86" s="16">
        <v>36</v>
      </c>
      <c r="D86" s="17">
        <f t="shared" si="5"/>
        <v>17</v>
      </c>
      <c r="E86" s="18">
        <f t="shared" si="6"/>
        <v>17</v>
      </c>
      <c r="F86" s="46">
        <f t="shared" si="7"/>
        <v>0</v>
      </c>
      <c r="G86" s="14">
        <f t="shared" si="4"/>
        <v>36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18</v>
      </c>
      <c r="C87" s="16">
        <v>36</v>
      </c>
      <c r="D87" s="17">
        <f t="shared" si="5"/>
        <v>18</v>
      </c>
      <c r="E87" s="18">
        <f t="shared" si="6"/>
        <v>18</v>
      </c>
      <c r="F87" s="46">
        <f t="shared" si="7"/>
        <v>0</v>
      </c>
      <c r="G87" s="14">
        <f t="shared" si="4"/>
        <v>36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16</v>
      </c>
      <c r="C88" s="16">
        <v>36</v>
      </c>
      <c r="D88" s="17">
        <f t="shared" si="5"/>
        <v>20</v>
      </c>
      <c r="E88" s="18">
        <f t="shared" si="6"/>
        <v>20</v>
      </c>
      <c r="F88" s="46">
        <f t="shared" si="7"/>
        <v>0</v>
      </c>
      <c r="G88" s="14">
        <f t="shared" si="4"/>
        <v>36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15</v>
      </c>
      <c r="C89" s="16">
        <v>36</v>
      </c>
      <c r="D89" s="17">
        <f t="shared" si="5"/>
        <v>21</v>
      </c>
      <c r="E89" s="18">
        <f t="shared" si="6"/>
        <v>21</v>
      </c>
      <c r="F89" s="46">
        <f t="shared" si="7"/>
        <v>0</v>
      </c>
      <c r="G89" s="14">
        <f t="shared" si="4"/>
        <v>36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14</v>
      </c>
      <c r="C90" s="16">
        <v>36</v>
      </c>
      <c r="D90" s="17">
        <f t="shared" si="5"/>
        <v>22</v>
      </c>
      <c r="E90" s="18">
        <f t="shared" si="6"/>
        <v>22</v>
      </c>
      <c r="F90" s="46">
        <f t="shared" si="7"/>
        <v>0</v>
      </c>
      <c r="G90" s="14">
        <f t="shared" si="4"/>
        <v>36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13</v>
      </c>
      <c r="C91" s="16">
        <v>34</v>
      </c>
      <c r="D91" s="17">
        <f t="shared" si="5"/>
        <v>21</v>
      </c>
      <c r="E91" s="18">
        <f t="shared" si="6"/>
        <v>21</v>
      </c>
      <c r="F91" s="46">
        <f t="shared" si="7"/>
        <v>2</v>
      </c>
      <c r="G91" s="14">
        <f t="shared" si="4"/>
        <v>34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12</v>
      </c>
      <c r="C92" s="16">
        <v>34</v>
      </c>
      <c r="D92" s="17">
        <f t="shared" si="5"/>
        <v>22</v>
      </c>
      <c r="E92" s="18">
        <f t="shared" si="6"/>
        <v>22</v>
      </c>
      <c r="F92" s="46">
        <f t="shared" si="7"/>
        <v>0</v>
      </c>
      <c r="G92" s="14">
        <f t="shared" si="4"/>
        <v>34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11</v>
      </c>
      <c r="C93" s="16">
        <v>21</v>
      </c>
      <c r="D93" s="17">
        <f t="shared" si="5"/>
        <v>10</v>
      </c>
      <c r="E93" s="18">
        <f t="shared" si="6"/>
        <v>10</v>
      </c>
      <c r="F93" s="46">
        <f t="shared" si="7"/>
        <v>13</v>
      </c>
      <c r="G93" s="14">
        <f t="shared" si="4"/>
        <v>21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9</v>
      </c>
      <c r="C94" s="16">
        <v>12</v>
      </c>
      <c r="D94" s="17">
        <f t="shared" si="5"/>
        <v>3</v>
      </c>
      <c r="E94" s="18">
        <f t="shared" si="6"/>
        <v>3</v>
      </c>
      <c r="F94" s="46">
        <f t="shared" si="7"/>
        <v>9</v>
      </c>
      <c r="G94" s="14">
        <f t="shared" si="4"/>
        <v>12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8</v>
      </c>
      <c r="C95" s="16">
        <v>12</v>
      </c>
      <c r="D95" s="17">
        <f t="shared" si="5"/>
        <v>4</v>
      </c>
      <c r="E95" s="18">
        <f t="shared" si="6"/>
        <v>4</v>
      </c>
      <c r="F95" s="46">
        <f t="shared" si="7"/>
        <v>0</v>
      </c>
      <c r="G95" s="14">
        <f t="shared" si="4"/>
        <v>12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7</v>
      </c>
      <c r="C96" s="16">
        <v>12</v>
      </c>
      <c r="D96" s="17">
        <f t="shared" si="5"/>
        <v>5</v>
      </c>
      <c r="E96" s="18">
        <f t="shared" si="6"/>
        <v>5</v>
      </c>
      <c r="F96" s="46">
        <f t="shared" si="7"/>
        <v>0</v>
      </c>
      <c r="G96" s="14">
        <f t="shared" si="4"/>
        <v>12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6</v>
      </c>
      <c r="C97" s="16">
        <v>12</v>
      </c>
      <c r="D97" s="17">
        <f t="shared" si="5"/>
        <v>6</v>
      </c>
      <c r="E97" s="18">
        <f t="shared" si="6"/>
        <v>6</v>
      </c>
      <c r="F97" s="46">
        <f t="shared" si="7"/>
        <v>0</v>
      </c>
      <c r="G97" s="14">
        <f t="shared" si="4"/>
        <v>12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5</v>
      </c>
      <c r="C98" s="16">
        <v>12</v>
      </c>
      <c r="D98" s="17">
        <f t="shared" si="5"/>
        <v>7</v>
      </c>
      <c r="E98" s="18">
        <f t="shared" si="6"/>
        <v>7</v>
      </c>
      <c r="F98" s="46">
        <f t="shared" si="7"/>
        <v>0</v>
      </c>
      <c r="G98" s="14">
        <f t="shared" si="4"/>
        <v>12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4</v>
      </c>
      <c r="C99" s="16">
        <v>12</v>
      </c>
      <c r="D99" s="17">
        <f t="shared" si="5"/>
        <v>8</v>
      </c>
      <c r="E99" s="18">
        <f t="shared" si="6"/>
        <v>8</v>
      </c>
      <c r="F99" s="46">
        <f t="shared" si="7"/>
        <v>0</v>
      </c>
      <c r="G99" s="14">
        <f t="shared" si="4"/>
        <v>12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2</v>
      </c>
      <c r="C100" s="16">
        <v>12</v>
      </c>
      <c r="D100" s="17">
        <f t="shared" si="5"/>
        <v>10</v>
      </c>
      <c r="E100" s="18">
        <f t="shared" si="6"/>
        <v>10</v>
      </c>
      <c r="F100" s="46">
        <f t="shared" si="7"/>
        <v>0</v>
      </c>
      <c r="G100" s="14">
        <f t="shared" si="4"/>
        <v>12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1</v>
      </c>
      <c r="C101" s="16">
        <v>4</v>
      </c>
      <c r="D101" s="17">
        <f t="shared" si="5"/>
        <v>3</v>
      </c>
      <c r="E101" s="18">
        <f t="shared" si="6"/>
        <v>3</v>
      </c>
      <c r="F101" s="46">
        <f t="shared" si="7"/>
        <v>8</v>
      </c>
      <c r="G101" s="14">
        <f t="shared" si="4"/>
        <v>4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2</v>
      </c>
      <c r="D102" s="17">
        <f t="shared" si="5"/>
        <v>2</v>
      </c>
      <c r="E102" s="18">
        <f t="shared" si="6"/>
        <v>2</v>
      </c>
      <c r="F102" s="46">
        <f t="shared" si="7"/>
        <v>2</v>
      </c>
      <c r="G102" s="14">
        <f t="shared" si="4"/>
        <v>2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60</v>
      </c>
      <c r="K2" s="7">
        <f>B51</f>
        <v>60</v>
      </c>
      <c r="L2" s="5"/>
      <c r="M2" s="5"/>
      <c r="N2" s="5"/>
    </row>
    <row r="3" spans="1:14" ht="15.75" customHeight="1" x14ac:dyDescent="0.2">
      <c r="A3" s="15" t="s">
        <v>73</v>
      </c>
      <c r="B3" s="16">
        <v>60</v>
      </c>
      <c r="C3" s="16">
        <v>60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60</v>
      </c>
      <c r="H3" s="5"/>
      <c r="I3" s="6" t="s">
        <v>139</v>
      </c>
      <c r="J3" s="7">
        <f>COUNTIF(B3:B48,"&gt;0")</f>
        <v>41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74</v>
      </c>
      <c r="B4" s="16">
        <v>59</v>
      </c>
      <c r="C4" s="16">
        <v>59</v>
      </c>
      <c r="D4" s="17">
        <f t="shared" si="0"/>
        <v>0</v>
      </c>
      <c r="E4" s="18">
        <f t="shared" si="1"/>
        <v>0</v>
      </c>
      <c r="F4" s="46">
        <f>IF(B3,C3-C4,"")</f>
        <v>1</v>
      </c>
      <c r="G4" s="14">
        <f t="shared" si="2"/>
        <v>59</v>
      </c>
      <c r="H4" s="5"/>
      <c r="I4" s="6" t="s">
        <v>2</v>
      </c>
      <c r="J4" s="7">
        <f>MAX(D3:D48)</f>
        <v>13</v>
      </c>
      <c r="K4" s="7">
        <f>MAX(D51:D111)</f>
        <v>4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57</v>
      </c>
      <c r="C5" s="16">
        <v>59</v>
      </c>
      <c r="D5" s="17">
        <f t="shared" si="0"/>
        <v>2</v>
      </c>
      <c r="E5" s="18">
        <f t="shared" si="1"/>
        <v>2</v>
      </c>
      <c r="F5" s="46">
        <f t="shared" ref="F5:F68" si="3">IF(B4,C4-C5,"")</f>
        <v>0</v>
      </c>
      <c r="G5" s="14">
        <f t="shared" si="2"/>
        <v>59</v>
      </c>
      <c r="H5" s="5"/>
      <c r="I5" s="6" t="s">
        <v>3</v>
      </c>
      <c r="J5" s="7">
        <f>MIN(D3:D48)</f>
        <v>-3</v>
      </c>
      <c r="K5" s="7">
        <f>MIN(D51:D111)</f>
        <v>-7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56</v>
      </c>
      <c r="C6" s="16">
        <v>59</v>
      </c>
      <c r="D6" s="17">
        <f t="shared" si="0"/>
        <v>3</v>
      </c>
      <c r="E6" s="18">
        <f t="shared" si="1"/>
        <v>3</v>
      </c>
      <c r="F6" s="46">
        <f t="shared" si="3"/>
        <v>0</v>
      </c>
      <c r="G6" s="14">
        <f t="shared" si="2"/>
        <v>59</v>
      </c>
      <c r="H6" s="5"/>
      <c r="I6" s="6" t="s">
        <v>4</v>
      </c>
      <c r="J6" s="7">
        <f>AVERAGE(D3:D48)</f>
        <v>5.3043478260869561</v>
      </c>
      <c r="K6" s="7">
        <f>AVERAGE(D51:D111)</f>
        <v>-0.52459016393442626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54</v>
      </c>
      <c r="C7" s="16">
        <v>58</v>
      </c>
      <c r="D7" s="17">
        <f t="shared" si="0"/>
        <v>4</v>
      </c>
      <c r="E7" s="18">
        <f t="shared" si="1"/>
        <v>4</v>
      </c>
      <c r="F7" s="46">
        <f t="shared" si="3"/>
        <v>1</v>
      </c>
      <c r="G7" s="14">
        <f t="shared" si="2"/>
        <v>58</v>
      </c>
      <c r="H7" s="5"/>
      <c r="I7" s="6" t="s">
        <v>140</v>
      </c>
      <c r="J7" s="7">
        <f>STDEV(D3:D48)</f>
        <v>4.2836618043569077</v>
      </c>
      <c r="K7" s="7">
        <f>STDEV(D51:D111)</f>
        <v>2.2993227798422819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53</v>
      </c>
      <c r="C8" s="16">
        <v>58</v>
      </c>
      <c r="D8" s="17">
        <f t="shared" si="0"/>
        <v>5</v>
      </c>
      <c r="E8" s="18">
        <f t="shared" si="1"/>
        <v>5</v>
      </c>
      <c r="F8" s="46">
        <f t="shared" si="3"/>
        <v>0</v>
      </c>
      <c r="G8" s="14">
        <f t="shared" si="2"/>
        <v>58</v>
      </c>
      <c r="H8" s="5"/>
      <c r="I8" s="6" t="s">
        <v>5</v>
      </c>
      <c r="J8" s="8">
        <f>COUNTIF(E3:E48,"&gt;0")/J3</f>
        <v>0.87804878048780488</v>
      </c>
      <c r="K8" s="8">
        <f>COUNTIF(E51:E111,"&gt;0")/K3</f>
        <v>0.41176470588235292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51</v>
      </c>
      <c r="C9" s="16">
        <v>58</v>
      </c>
      <c r="D9" s="17">
        <f t="shared" si="0"/>
        <v>7</v>
      </c>
      <c r="E9" s="18">
        <f t="shared" si="1"/>
        <v>7</v>
      </c>
      <c r="F9" s="46">
        <f t="shared" si="3"/>
        <v>0</v>
      </c>
      <c r="G9" s="14">
        <f t="shared" si="2"/>
        <v>58</v>
      </c>
      <c r="H9" s="5"/>
      <c r="I9" s="6" t="s">
        <v>6</v>
      </c>
      <c r="J9" s="9">
        <f>SUM(E3:E48)</f>
        <v>248</v>
      </c>
      <c r="K9" s="10">
        <f>SUM(E51:E111)</f>
        <v>33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50</v>
      </c>
      <c r="C10" s="16">
        <v>57</v>
      </c>
      <c r="D10" s="17">
        <f t="shared" si="0"/>
        <v>7</v>
      </c>
      <c r="E10" s="18">
        <f t="shared" si="1"/>
        <v>7</v>
      </c>
      <c r="F10" s="46">
        <f t="shared" si="3"/>
        <v>1</v>
      </c>
      <c r="G10" s="14">
        <f t="shared" si="2"/>
        <v>57</v>
      </c>
      <c r="H10" s="5"/>
      <c r="I10" s="7" t="s">
        <v>69</v>
      </c>
      <c r="J10" s="7">
        <f>J9/J2</f>
        <v>4.1333333333333337</v>
      </c>
      <c r="K10" s="7">
        <f>K9/K2</f>
        <v>0.55000000000000004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48</v>
      </c>
      <c r="C11" s="16">
        <v>55</v>
      </c>
      <c r="D11" s="17">
        <f t="shared" si="0"/>
        <v>7</v>
      </c>
      <c r="E11" s="18">
        <f t="shared" si="1"/>
        <v>7</v>
      </c>
      <c r="F11" s="46">
        <f t="shared" si="3"/>
        <v>2</v>
      </c>
      <c r="G11" s="14">
        <f t="shared" si="2"/>
        <v>55</v>
      </c>
      <c r="H11" s="5"/>
      <c r="I11" s="7" t="s">
        <v>141</v>
      </c>
      <c r="J11" s="7">
        <f>SUM(C3:C48)/SUM(B3:B48)</f>
        <v>1.1936507936507936</v>
      </c>
      <c r="K11" s="7">
        <f>SUM(C51:C111)/SUM(B51:B111)</f>
        <v>0.97948717948717945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47</v>
      </c>
      <c r="C12" s="16">
        <v>50</v>
      </c>
      <c r="D12" s="17">
        <f t="shared" si="0"/>
        <v>3</v>
      </c>
      <c r="E12" s="18">
        <f t="shared" si="1"/>
        <v>3</v>
      </c>
      <c r="F12" s="46">
        <f t="shared" si="3"/>
        <v>5</v>
      </c>
      <c r="G12" s="14">
        <f t="shared" si="2"/>
        <v>50</v>
      </c>
      <c r="H12" s="5"/>
      <c r="I12" s="11" t="s">
        <v>142</v>
      </c>
      <c r="J12" s="7">
        <v>9</v>
      </c>
      <c r="K12" s="7">
        <v>9.1999999999999993</v>
      </c>
      <c r="L12" s="5"/>
      <c r="M12" s="5"/>
      <c r="N12" s="5"/>
    </row>
    <row r="13" spans="1:14" ht="15.75" customHeight="1" x14ac:dyDescent="0.2">
      <c r="A13" s="15" t="s">
        <v>83</v>
      </c>
      <c r="B13" s="16">
        <v>45</v>
      </c>
      <c r="C13" s="16">
        <v>50</v>
      </c>
      <c r="D13" s="17">
        <f t="shared" si="0"/>
        <v>5</v>
      </c>
      <c r="E13" s="18">
        <f t="shared" si="1"/>
        <v>5</v>
      </c>
      <c r="F13" s="46">
        <f t="shared" si="3"/>
        <v>0</v>
      </c>
      <c r="G13" s="14">
        <f t="shared" si="2"/>
        <v>50</v>
      </c>
      <c r="H13" s="5"/>
      <c r="I13" s="7" t="s">
        <v>143</v>
      </c>
      <c r="J13" s="23">
        <f>1/J11</f>
        <v>0.83776595744680848</v>
      </c>
      <c r="K13" s="23">
        <f>1/K11</f>
        <v>1.0209424083769634</v>
      </c>
      <c r="L13" s="5"/>
      <c r="M13" s="5"/>
      <c r="N13" s="5"/>
    </row>
    <row r="14" spans="1:14" ht="15.75" customHeight="1" x14ac:dyDescent="0.2">
      <c r="A14" s="15" t="s">
        <v>84</v>
      </c>
      <c r="B14" s="16">
        <v>44</v>
      </c>
      <c r="C14" s="16">
        <v>48</v>
      </c>
      <c r="D14" s="17">
        <f t="shared" si="0"/>
        <v>4</v>
      </c>
      <c r="E14" s="18">
        <f t="shared" si="1"/>
        <v>4</v>
      </c>
      <c r="F14" s="46">
        <f t="shared" si="3"/>
        <v>2</v>
      </c>
      <c r="G14" s="14">
        <f t="shared" si="2"/>
        <v>48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85</v>
      </c>
      <c r="B15" s="16">
        <v>42</v>
      </c>
      <c r="C15" s="16">
        <v>48</v>
      </c>
      <c r="D15" s="17">
        <f t="shared" si="0"/>
        <v>6</v>
      </c>
      <c r="E15" s="18">
        <f t="shared" si="1"/>
        <v>6</v>
      </c>
      <c r="F15" s="46">
        <f t="shared" si="3"/>
        <v>0</v>
      </c>
      <c r="G15" s="14">
        <f t="shared" si="2"/>
        <v>48</v>
      </c>
      <c r="H15" s="5"/>
      <c r="I15" s="7" t="s">
        <v>266</v>
      </c>
      <c r="J15" s="7">
        <f>(SUMPRODUCT(D3:D48,D3:D48))/J2</f>
        <v>35.333333333333336</v>
      </c>
      <c r="K15" s="7">
        <f>(SUMPRODUCT(D51:D111,D51:D111))/K2</f>
        <v>5.5666666666666664</v>
      </c>
      <c r="L15" s="5"/>
      <c r="M15" s="5"/>
      <c r="N15" s="5"/>
    </row>
    <row r="16" spans="1:14" ht="15.75" customHeight="1" x14ac:dyDescent="0.2">
      <c r="A16" s="15" t="s">
        <v>86</v>
      </c>
      <c r="B16" s="16">
        <v>41</v>
      </c>
      <c r="C16" s="16">
        <v>48</v>
      </c>
      <c r="D16" s="17">
        <f t="shared" si="0"/>
        <v>7</v>
      </c>
      <c r="E16" s="18">
        <f t="shared" si="1"/>
        <v>7</v>
      </c>
      <c r="F16" s="46">
        <f t="shared" si="3"/>
        <v>0</v>
      </c>
      <c r="G16" s="14">
        <f t="shared" si="2"/>
        <v>48</v>
      </c>
      <c r="H16" s="5"/>
      <c r="I16" s="7" t="s">
        <v>267</v>
      </c>
      <c r="J16" s="7">
        <f>ABS(1-J13)</f>
        <v>0.16223404255319152</v>
      </c>
      <c r="K16" s="7">
        <f>ABS(1-K13)</f>
        <v>2.0942408376963373E-2</v>
      </c>
      <c r="L16" s="5"/>
      <c r="M16" s="5"/>
      <c r="N16" s="5"/>
    </row>
    <row r="17" spans="1:14" ht="15.75" customHeight="1" x14ac:dyDescent="0.2">
      <c r="A17" s="15" t="s">
        <v>87</v>
      </c>
      <c r="B17" s="16">
        <v>40</v>
      </c>
      <c r="C17" s="16">
        <v>48</v>
      </c>
      <c r="D17" s="17">
        <f t="shared" si="0"/>
        <v>8</v>
      </c>
      <c r="E17" s="18">
        <f t="shared" si="1"/>
        <v>8</v>
      </c>
      <c r="F17" s="46">
        <f t="shared" si="3"/>
        <v>0</v>
      </c>
      <c r="G17" s="14">
        <f t="shared" si="2"/>
        <v>48</v>
      </c>
      <c r="H17" s="5"/>
      <c r="I17" s="7" t="s">
        <v>287</v>
      </c>
      <c r="J17" s="26">
        <f>J2/J3</f>
        <v>1.4634146341463414</v>
      </c>
      <c r="K17" s="26">
        <f>K2/K3</f>
        <v>1.1764705882352942</v>
      </c>
      <c r="L17" s="5"/>
      <c r="M17" s="5"/>
      <c r="N17" s="5"/>
    </row>
    <row r="18" spans="1:14" ht="15.75" customHeight="1" x14ac:dyDescent="0.2">
      <c r="A18" s="15" t="s">
        <v>88</v>
      </c>
      <c r="B18" s="16">
        <v>38</v>
      </c>
      <c r="C18" s="16">
        <v>44</v>
      </c>
      <c r="D18" s="17">
        <f t="shared" si="0"/>
        <v>6</v>
      </c>
      <c r="E18" s="18">
        <f t="shared" si="1"/>
        <v>6</v>
      </c>
      <c r="F18" s="46">
        <f t="shared" si="3"/>
        <v>4</v>
      </c>
      <c r="G18" s="14">
        <f t="shared" si="2"/>
        <v>44</v>
      </c>
      <c r="H18" s="5"/>
      <c r="I18" s="7" t="s">
        <v>314</v>
      </c>
      <c r="J18" s="26">
        <f>STDEV(F3:F48)</f>
        <v>2.2371584764563481</v>
      </c>
      <c r="K18" s="26">
        <f>STDEV(F51:F111)</f>
        <v>1.3471829722737418</v>
      </c>
      <c r="L18" s="5"/>
      <c r="M18" s="5"/>
      <c r="N18" s="5"/>
    </row>
    <row r="19" spans="1:14" ht="15.75" customHeight="1" x14ac:dyDescent="0.2">
      <c r="A19" s="15" t="s">
        <v>89</v>
      </c>
      <c r="B19" s="16">
        <v>37</v>
      </c>
      <c r="C19" s="16">
        <v>44</v>
      </c>
      <c r="D19" s="17">
        <f t="shared" si="0"/>
        <v>7</v>
      </c>
      <c r="E19" s="18">
        <f t="shared" si="1"/>
        <v>7</v>
      </c>
      <c r="F19" s="46">
        <f t="shared" si="3"/>
        <v>0</v>
      </c>
      <c r="G19" s="14">
        <f t="shared" si="2"/>
        <v>44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35</v>
      </c>
      <c r="C20" s="16">
        <v>44</v>
      </c>
      <c r="D20" s="17">
        <f t="shared" si="0"/>
        <v>9</v>
      </c>
      <c r="E20" s="18">
        <f t="shared" si="1"/>
        <v>9</v>
      </c>
      <c r="F20" s="46">
        <f t="shared" si="3"/>
        <v>0</v>
      </c>
      <c r="G20" s="14">
        <f t="shared" si="2"/>
        <v>44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34</v>
      </c>
      <c r="C21" s="16">
        <v>44</v>
      </c>
      <c r="D21" s="17">
        <f t="shared" si="0"/>
        <v>10</v>
      </c>
      <c r="E21" s="18">
        <f t="shared" si="1"/>
        <v>10</v>
      </c>
      <c r="F21" s="46">
        <f t="shared" si="3"/>
        <v>0</v>
      </c>
      <c r="G21" s="14">
        <f t="shared" si="2"/>
        <v>44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32</v>
      </c>
      <c r="C22" s="16">
        <v>44</v>
      </c>
      <c r="D22" s="17">
        <f t="shared" si="0"/>
        <v>12</v>
      </c>
      <c r="E22" s="18">
        <f t="shared" si="1"/>
        <v>12</v>
      </c>
      <c r="F22" s="46">
        <f t="shared" si="3"/>
        <v>0</v>
      </c>
      <c r="G22" s="14">
        <f t="shared" si="2"/>
        <v>44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31</v>
      </c>
      <c r="C23" s="16">
        <v>39</v>
      </c>
      <c r="D23" s="17">
        <f t="shared" si="0"/>
        <v>8</v>
      </c>
      <c r="E23" s="18">
        <f t="shared" si="1"/>
        <v>8</v>
      </c>
      <c r="F23" s="46">
        <f t="shared" si="3"/>
        <v>5</v>
      </c>
      <c r="G23" s="14">
        <f t="shared" si="2"/>
        <v>39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29</v>
      </c>
      <c r="C24" s="16">
        <v>39</v>
      </c>
      <c r="D24" s="17">
        <f t="shared" si="0"/>
        <v>10</v>
      </c>
      <c r="E24" s="18">
        <f t="shared" si="1"/>
        <v>10</v>
      </c>
      <c r="F24" s="46">
        <f t="shared" si="3"/>
        <v>0</v>
      </c>
      <c r="G24" s="14">
        <f t="shared" si="2"/>
        <v>39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28</v>
      </c>
      <c r="C25" s="16">
        <v>36</v>
      </c>
      <c r="D25" s="17">
        <f t="shared" si="0"/>
        <v>8</v>
      </c>
      <c r="E25" s="18">
        <f t="shared" si="1"/>
        <v>8</v>
      </c>
      <c r="F25" s="46">
        <f t="shared" si="3"/>
        <v>3</v>
      </c>
      <c r="G25" s="14">
        <f t="shared" si="2"/>
        <v>36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26</v>
      </c>
      <c r="C26" s="16">
        <v>32</v>
      </c>
      <c r="D26" s="17">
        <f t="shared" si="0"/>
        <v>6</v>
      </c>
      <c r="E26" s="18">
        <f t="shared" si="1"/>
        <v>6</v>
      </c>
      <c r="F26" s="46">
        <f t="shared" si="3"/>
        <v>4</v>
      </c>
      <c r="G26" s="14">
        <f t="shared" si="2"/>
        <v>32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25</v>
      </c>
      <c r="C27" s="16">
        <v>32</v>
      </c>
      <c r="D27" s="17">
        <f t="shared" si="0"/>
        <v>7</v>
      </c>
      <c r="E27" s="18">
        <f t="shared" si="1"/>
        <v>7</v>
      </c>
      <c r="F27" s="46">
        <f t="shared" si="3"/>
        <v>0</v>
      </c>
      <c r="G27" s="14">
        <f t="shared" si="2"/>
        <v>32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23</v>
      </c>
      <c r="C28" s="16">
        <v>32</v>
      </c>
      <c r="D28" s="17">
        <f t="shared" si="0"/>
        <v>9</v>
      </c>
      <c r="E28" s="18">
        <f t="shared" si="1"/>
        <v>9</v>
      </c>
      <c r="F28" s="46">
        <f t="shared" si="3"/>
        <v>0</v>
      </c>
      <c r="G28" s="14">
        <f t="shared" si="2"/>
        <v>32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22</v>
      </c>
      <c r="C29" s="16">
        <v>32</v>
      </c>
      <c r="D29" s="17">
        <f t="shared" si="0"/>
        <v>10</v>
      </c>
      <c r="E29" s="18">
        <f t="shared" si="1"/>
        <v>10</v>
      </c>
      <c r="F29" s="46">
        <f t="shared" si="3"/>
        <v>0</v>
      </c>
      <c r="G29" s="14">
        <f t="shared" si="2"/>
        <v>32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20</v>
      </c>
      <c r="C30" s="16">
        <v>32</v>
      </c>
      <c r="D30" s="17">
        <f t="shared" si="0"/>
        <v>12</v>
      </c>
      <c r="E30" s="18">
        <f t="shared" si="1"/>
        <v>12</v>
      </c>
      <c r="F30" s="46">
        <f t="shared" si="3"/>
        <v>0</v>
      </c>
      <c r="G30" s="14">
        <f t="shared" si="2"/>
        <v>32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19</v>
      </c>
      <c r="C31" s="16">
        <v>32</v>
      </c>
      <c r="D31" s="17">
        <f t="shared" si="0"/>
        <v>13</v>
      </c>
      <c r="E31" s="18">
        <f t="shared" si="1"/>
        <v>13</v>
      </c>
      <c r="F31" s="46">
        <f t="shared" si="3"/>
        <v>0</v>
      </c>
      <c r="G31" s="14">
        <f t="shared" si="2"/>
        <v>32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18</v>
      </c>
      <c r="C32" s="16">
        <v>27</v>
      </c>
      <c r="D32" s="17">
        <f t="shared" si="0"/>
        <v>9</v>
      </c>
      <c r="E32" s="18">
        <f t="shared" si="1"/>
        <v>9</v>
      </c>
      <c r="F32" s="46">
        <f t="shared" si="3"/>
        <v>5</v>
      </c>
      <c r="G32" s="14">
        <f t="shared" si="2"/>
        <v>27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16</v>
      </c>
      <c r="C33" s="16">
        <v>27</v>
      </c>
      <c r="D33" s="17">
        <f t="shared" si="0"/>
        <v>11</v>
      </c>
      <c r="E33" s="18">
        <f t="shared" si="1"/>
        <v>11</v>
      </c>
      <c r="F33" s="46">
        <f t="shared" si="3"/>
        <v>0</v>
      </c>
      <c r="G33" s="14">
        <f t="shared" si="2"/>
        <v>27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15</v>
      </c>
      <c r="C34" s="16">
        <v>27</v>
      </c>
      <c r="D34" s="17">
        <f t="shared" si="0"/>
        <v>12</v>
      </c>
      <c r="E34" s="18">
        <f t="shared" si="1"/>
        <v>12</v>
      </c>
      <c r="F34" s="46">
        <f t="shared" si="3"/>
        <v>0</v>
      </c>
      <c r="G34" s="14">
        <f t="shared" si="2"/>
        <v>27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13</v>
      </c>
      <c r="C35" s="16">
        <v>24</v>
      </c>
      <c r="D35" s="17">
        <f t="shared" si="0"/>
        <v>11</v>
      </c>
      <c r="E35" s="18">
        <f t="shared" si="1"/>
        <v>11</v>
      </c>
      <c r="F35" s="46">
        <f t="shared" si="3"/>
        <v>3</v>
      </c>
      <c r="G35" s="14">
        <f t="shared" si="2"/>
        <v>24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12</v>
      </c>
      <c r="C36" s="16">
        <v>14</v>
      </c>
      <c r="D36" s="17">
        <f t="shared" si="0"/>
        <v>2</v>
      </c>
      <c r="E36" s="18">
        <f t="shared" si="1"/>
        <v>2</v>
      </c>
      <c r="F36" s="46">
        <f t="shared" si="3"/>
        <v>10</v>
      </c>
      <c r="G36" s="14">
        <f t="shared" si="2"/>
        <v>14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10</v>
      </c>
      <c r="C37" s="16">
        <v>14</v>
      </c>
      <c r="D37" s="17">
        <f t="shared" si="0"/>
        <v>4</v>
      </c>
      <c r="E37" s="18">
        <f t="shared" si="1"/>
        <v>4</v>
      </c>
      <c r="F37" s="46">
        <f t="shared" si="3"/>
        <v>0</v>
      </c>
      <c r="G37" s="14">
        <f t="shared" si="2"/>
        <v>14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9</v>
      </c>
      <c r="C38" s="16">
        <v>10</v>
      </c>
      <c r="D38" s="17">
        <f t="shared" si="0"/>
        <v>1</v>
      </c>
      <c r="E38" s="18">
        <f t="shared" si="1"/>
        <v>1</v>
      </c>
      <c r="F38" s="46">
        <f t="shared" si="3"/>
        <v>4</v>
      </c>
      <c r="G38" s="14">
        <f t="shared" si="2"/>
        <v>10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7</v>
      </c>
      <c r="C39" s="16">
        <v>8</v>
      </c>
      <c r="D39" s="17">
        <f t="shared" si="0"/>
        <v>1</v>
      </c>
      <c r="E39" s="18">
        <f t="shared" si="1"/>
        <v>1</v>
      </c>
      <c r="F39" s="46">
        <f t="shared" si="3"/>
        <v>2</v>
      </c>
      <c r="G39" s="14">
        <f t="shared" si="2"/>
        <v>8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6</v>
      </c>
      <c r="C40" s="16">
        <v>8</v>
      </c>
      <c r="D40" s="17">
        <f t="shared" si="0"/>
        <v>2</v>
      </c>
      <c r="E40" s="18">
        <f t="shared" si="1"/>
        <v>2</v>
      </c>
      <c r="F40" s="46">
        <f t="shared" si="3"/>
        <v>0</v>
      </c>
      <c r="G40" s="14">
        <f t="shared" si="2"/>
        <v>8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4</v>
      </c>
      <c r="C41" s="16">
        <v>4</v>
      </c>
      <c r="D41" s="17">
        <f t="shared" si="0"/>
        <v>0</v>
      </c>
      <c r="E41" s="18">
        <f t="shared" si="1"/>
        <v>0</v>
      </c>
      <c r="F41" s="46">
        <f t="shared" si="3"/>
        <v>4</v>
      </c>
      <c r="G41" s="14">
        <f t="shared" si="2"/>
        <v>4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3</v>
      </c>
      <c r="C42" s="16">
        <v>0</v>
      </c>
      <c r="D42" s="17">
        <f t="shared" si="0"/>
        <v>-3</v>
      </c>
      <c r="E42" s="18">
        <f t="shared" si="1"/>
        <v>0</v>
      </c>
      <c r="F42" s="46">
        <f t="shared" si="3"/>
        <v>4</v>
      </c>
      <c r="G42" s="14">
        <f t="shared" si="2"/>
        <v>3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1</v>
      </c>
      <c r="C43" s="20">
        <v>0</v>
      </c>
      <c r="D43" s="21">
        <f t="shared" si="0"/>
        <v>-1</v>
      </c>
      <c r="E43" s="22">
        <f t="shared" si="1"/>
        <v>0</v>
      </c>
      <c r="F43" s="46">
        <f t="shared" si="3"/>
        <v>0</v>
      </c>
      <c r="G43" s="14">
        <f t="shared" si="2"/>
        <v>1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0</v>
      </c>
      <c r="D44" s="21">
        <f t="shared" si="0"/>
        <v>0</v>
      </c>
      <c r="E44" s="22">
        <f t="shared" si="1"/>
        <v>0</v>
      </c>
      <c r="F44" s="46">
        <f t="shared" si="3"/>
        <v>0</v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60</v>
      </c>
      <c r="C51" s="16">
        <v>60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60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59</v>
      </c>
      <c r="C52" s="16">
        <v>60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60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58</v>
      </c>
      <c r="C53" s="16">
        <v>60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60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56</v>
      </c>
      <c r="C54" s="16">
        <v>56</v>
      </c>
      <c r="D54" s="17">
        <f t="shared" si="5"/>
        <v>0</v>
      </c>
      <c r="E54" s="18">
        <f t="shared" si="6"/>
        <v>0</v>
      </c>
      <c r="F54" s="46">
        <f t="shared" si="3"/>
        <v>4</v>
      </c>
      <c r="G54" s="14">
        <f t="shared" si="4"/>
        <v>56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55</v>
      </c>
      <c r="C55" s="16">
        <v>56</v>
      </c>
      <c r="D55" s="17">
        <f t="shared" si="5"/>
        <v>1</v>
      </c>
      <c r="E55" s="18">
        <f t="shared" si="6"/>
        <v>1</v>
      </c>
      <c r="F55" s="46">
        <f t="shared" si="3"/>
        <v>0</v>
      </c>
      <c r="G55" s="14">
        <f t="shared" si="4"/>
        <v>56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54</v>
      </c>
      <c r="C56" s="16">
        <v>56</v>
      </c>
      <c r="D56" s="17">
        <f t="shared" si="5"/>
        <v>2</v>
      </c>
      <c r="E56" s="18">
        <f t="shared" si="6"/>
        <v>2</v>
      </c>
      <c r="F56" s="46">
        <f t="shared" si="3"/>
        <v>0</v>
      </c>
      <c r="G56" s="14">
        <f t="shared" si="4"/>
        <v>56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53</v>
      </c>
      <c r="C57" s="16">
        <v>53</v>
      </c>
      <c r="D57" s="17">
        <f t="shared" si="5"/>
        <v>0</v>
      </c>
      <c r="E57" s="18">
        <f t="shared" si="6"/>
        <v>0</v>
      </c>
      <c r="F57" s="46">
        <f t="shared" si="3"/>
        <v>3</v>
      </c>
      <c r="G57" s="14">
        <f t="shared" si="4"/>
        <v>53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52</v>
      </c>
      <c r="C58" s="16">
        <v>48</v>
      </c>
      <c r="D58" s="17">
        <f t="shared" si="5"/>
        <v>-4</v>
      </c>
      <c r="E58" s="18">
        <f t="shared" si="6"/>
        <v>0</v>
      </c>
      <c r="F58" s="46">
        <f t="shared" si="3"/>
        <v>5</v>
      </c>
      <c r="G58" s="14">
        <f t="shared" si="4"/>
        <v>52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51</v>
      </c>
      <c r="C59" s="16">
        <v>44</v>
      </c>
      <c r="D59" s="17">
        <f t="shared" si="5"/>
        <v>-7</v>
      </c>
      <c r="E59" s="18">
        <f t="shared" si="6"/>
        <v>0</v>
      </c>
      <c r="F59" s="46">
        <f t="shared" si="3"/>
        <v>4</v>
      </c>
      <c r="G59" s="14">
        <f t="shared" si="4"/>
        <v>51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49</v>
      </c>
      <c r="C60" s="16">
        <v>44</v>
      </c>
      <c r="D60" s="17">
        <f t="shared" si="5"/>
        <v>-5</v>
      </c>
      <c r="E60" s="18">
        <f t="shared" si="6"/>
        <v>0</v>
      </c>
      <c r="F60" s="46">
        <f t="shared" si="3"/>
        <v>0</v>
      </c>
      <c r="G60" s="14">
        <f t="shared" si="4"/>
        <v>49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48</v>
      </c>
      <c r="C61" s="16">
        <v>43</v>
      </c>
      <c r="D61" s="17">
        <f t="shared" si="5"/>
        <v>-5</v>
      </c>
      <c r="E61" s="18">
        <f t="shared" si="6"/>
        <v>0</v>
      </c>
      <c r="F61" s="46">
        <f t="shared" si="3"/>
        <v>1</v>
      </c>
      <c r="G61" s="14">
        <f t="shared" si="4"/>
        <v>48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47</v>
      </c>
      <c r="C62" s="16">
        <v>42</v>
      </c>
      <c r="D62" s="17">
        <f t="shared" si="5"/>
        <v>-5</v>
      </c>
      <c r="E62" s="18">
        <f t="shared" si="6"/>
        <v>0</v>
      </c>
      <c r="F62" s="46">
        <f t="shared" si="3"/>
        <v>1</v>
      </c>
      <c r="G62" s="14">
        <f t="shared" si="4"/>
        <v>47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46</v>
      </c>
      <c r="C63" s="16">
        <v>42</v>
      </c>
      <c r="D63" s="17">
        <f t="shared" si="5"/>
        <v>-4</v>
      </c>
      <c r="E63" s="18">
        <f t="shared" si="6"/>
        <v>0</v>
      </c>
      <c r="F63" s="46">
        <f t="shared" si="3"/>
        <v>0</v>
      </c>
      <c r="G63" s="14">
        <f t="shared" si="4"/>
        <v>46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45</v>
      </c>
      <c r="C64" s="16">
        <v>42</v>
      </c>
      <c r="D64" s="17">
        <f t="shared" si="5"/>
        <v>-3</v>
      </c>
      <c r="E64" s="18">
        <f t="shared" si="6"/>
        <v>0</v>
      </c>
      <c r="F64" s="46">
        <f t="shared" si="3"/>
        <v>0</v>
      </c>
      <c r="G64" s="14">
        <f t="shared" si="4"/>
        <v>45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44</v>
      </c>
      <c r="C65" s="16">
        <v>42</v>
      </c>
      <c r="D65" s="17">
        <f t="shared" si="5"/>
        <v>-2</v>
      </c>
      <c r="E65" s="18">
        <f t="shared" si="6"/>
        <v>0</v>
      </c>
      <c r="F65" s="46">
        <f t="shared" si="3"/>
        <v>0</v>
      </c>
      <c r="G65" s="14">
        <f t="shared" si="4"/>
        <v>44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42</v>
      </c>
      <c r="C66" s="16">
        <v>40</v>
      </c>
      <c r="D66" s="17">
        <f t="shared" si="5"/>
        <v>-2</v>
      </c>
      <c r="E66" s="18">
        <f t="shared" si="6"/>
        <v>0</v>
      </c>
      <c r="F66" s="46">
        <f t="shared" si="3"/>
        <v>2</v>
      </c>
      <c r="G66" s="14">
        <f t="shared" si="4"/>
        <v>42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41</v>
      </c>
      <c r="C67" s="16">
        <v>40</v>
      </c>
      <c r="D67" s="17">
        <f t="shared" si="5"/>
        <v>-1</v>
      </c>
      <c r="E67" s="18">
        <f t="shared" si="6"/>
        <v>0</v>
      </c>
      <c r="F67" s="46">
        <f t="shared" si="3"/>
        <v>0</v>
      </c>
      <c r="G67" s="14">
        <f t="shared" si="4"/>
        <v>41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40</v>
      </c>
      <c r="C68" s="16">
        <v>38</v>
      </c>
      <c r="D68" s="17">
        <f t="shared" si="5"/>
        <v>-2</v>
      </c>
      <c r="E68" s="18">
        <f t="shared" si="6"/>
        <v>0</v>
      </c>
      <c r="F68" s="46">
        <f t="shared" si="3"/>
        <v>2</v>
      </c>
      <c r="G68" s="14">
        <f t="shared" si="4"/>
        <v>40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39</v>
      </c>
      <c r="C69" s="16">
        <v>36</v>
      </c>
      <c r="D69" s="17">
        <f t="shared" si="5"/>
        <v>-3</v>
      </c>
      <c r="E69" s="18">
        <f t="shared" si="6"/>
        <v>0</v>
      </c>
      <c r="F69" s="46">
        <f t="shared" ref="F69:F111" si="7">IF(B68,C68-C69,"")</f>
        <v>2</v>
      </c>
      <c r="G69" s="14">
        <f t="shared" si="4"/>
        <v>39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38</v>
      </c>
      <c r="C70" s="16">
        <v>36</v>
      </c>
      <c r="D70" s="17">
        <f t="shared" si="5"/>
        <v>-2</v>
      </c>
      <c r="E70" s="18">
        <f t="shared" si="6"/>
        <v>0</v>
      </c>
      <c r="F70" s="46">
        <f t="shared" si="7"/>
        <v>0</v>
      </c>
      <c r="G70" s="14">
        <f t="shared" si="4"/>
        <v>38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36</v>
      </c>
      <c r="C71" s="16">
        <v>32</v>
      </c>
      <c r="D71" s="17">
        <f t="shared" si="5"/>
        <v>-4</v>
      </c>
      <c r="E71" s="18">
        <f t="shared" si="6"/>
        <v>0</v>
      </c>
      <c r="F71" s="46">
        <f t="shared" si="7"/>
        <v>4</v>
      </c>
      <c r="G71" s="14">
        <f t="shared" si="4"/>
        <v>36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35</v>
      </c>
      <c r="C72" s="16">
        <v>30</v>
      </c>
      <c r="D72" s="17">
        <f t="shared" si="5"/>
        <v>-5</v>
      </c>
      <c r="E72" s="18">
        <f t="shared" si="6"/>
        <v>0</v>
      </c>
      <c r="F72" s="46">
        <f t="shared" si="7"/>
        <v>2</v>
      </c>
      <c r="G72" s="14">
        <f t="shared" si="4"/>
        <v>35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34</v>
      </c>
      <c r="C73" s="16">
        <v>30</v>
      </c>
      <c r="D73" s="17">
        <f t="shared" si="5"/>
        <v>-4</v>
      </c>
      <c r="E73" s="18">
        <f t="shared" si="6"/>
        <v>0</v>
      </c>
      <c r="F73" s="46">
        <f t="shared" si="7"/>
        <v>0</v>
      </c>
      <c r="G73" s="14">
        <f t="shared" si="4"/>
        <v>34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33</v>
      </c>
      <c r="C74" s="16">
        <v>30</v>
      </c>
      <c r="D74" s="17">
        <f t="shared" si="5"/>
        <v>-3</v>
      </c>
      <c r="E74" s="18">
        <f t="shared" si="6"/>
        <v>0</v>
      </c>
      <c r="F74" s="46">
        <f t="shared" si="7"/>
        <v>0</v>
      </c>
      <c r="G74" s="14">
        <f t="shared" si="4"/>
        <v>33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32</v>
      </c>
      <c r="C75" s="16">
        <v>30</v>
      </c>
      <c r="D75" s="17">
        <f t="shared" si="5"/>
        <v>-2</v>
      </c>
      <c r="E75" s="18">
        <f t="shared" si="6"/>
        <v>0</v>
      </c>
      <c r="F75" s="46">
        <f t="shared" si="7"/>
        <v>0</v>
      </c>
      <c r="G75" s="14">
        <f t="shared" si="4"/>
        <v>32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31</v>
      </c>
      <c r="C76" s="16">
        <v>30</v>
      </c>
      <c r="D76" s="17">
        <f t="shared" si="5"/>
        <v>-1</v>
      </c>
      <c r="E76" s="18">
        <f t="shared" si="6"/>
        <v>0</v>
      </c>
      <c r="F76" s="46">
        <f t="shared" si="7"/>
        <v>0</v>
      </c>
      <c r="G76" s="14">
        <f t="shared" si="4"/>
        <v>31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29</v>
      </c>
      <c r="C77" s="16">
        <v>30</v>
      </c>
      <c r="D77" s="17">
        <f t="shared" si="5"/>
        <v>1</v>
      </c>
      <c r="E77" s="18">
        <f t="shared" si="6"/>
        <v>1</v>
      </c>
      <c r="F77" s="46">
        <f t="shared" si="7"/>
        <v>0</v>
      </c>
      <c r="G77" s="14">
        <f t="shared" si="4"/>
        <v>30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28</v>
      </c>
      <c r="C78" s="16">
        <v>29</v>
      </c>
      <c r="D78" s="17">
        <f t="shared" si="5"/>
        <v>1</v>
      </c>
      <c r="E78" s="18">
        <f t="shared" si="6"/>
        <v>1</v>
      </c>
      <c r="F78" s="46">
        <f t="shared" si="7"/>
        <v>1</v>
      </c>
      <c r="G78" s="14">
        <f t="shared" si="4"/>
        <v>29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27</v>
      </c>
      <c r="C79" s="16">
        <v>27</v>
      </c>
      <c r="D79" s="17">
        <f t="shared" si="5"/>
        <v>0</v>
      </c>
      <c r="E79" s="18">
        <f t="shared" si="6"/>
        <v>0</v>
      </c>
      <c r="F79" s="46">
        <f t="shared" si="7"/>
        <v>2</v>
      </c>
      <c r="G79" s="14">
        <f t="shared" si="4"/>
        <v>27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26</v>
      </c>
      <c r="C80" s="16">
        <v>27</v>
      </c>
      <c r="D80" s="17">
        <f t="shared" si="5"/>
        <v>1</v>
      </c>
      <c r="E80" s="18">
        <f t="shared" si="6"/>
        <v>1</v>
      </c>
      <c r="F80" s="46">
        <f t="shared" si="7"/>
        <v>0</v>
      </c>
      <c r="G80" s="14">
        <f t="shared" si="4"/>
        <v>27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25</v>
      </c>
      <c r="C81" s="16">
        <v>26</v>
      </c>
      <c r="D81" s="17">
        <f t="shared" si="5"/>
        <v>1</v>
      </c>
      <c r="E81" s="18">
        <f t="shared" si="6"/>
        <v>1</v>
      </c>
      <c r="F81" s="46">
        <f t="shared" si="7"/>
        <v>1</v>
      </c>
      <c r="G81" s="14">
        <f t="shared" si="4"/>
        <v>26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24</v>
      </c>
      <c r="C82" s="16">
        <v>26</v>
      </c>
      <c r="D82" s="17">
        <f t="shared" si="5"/>
        <v>2</v>
      </c>
      <c r="E82" s="18">
        <f t="shared" si="6"/>
        <v>2</v>
      </c>
      <c r="F82" s="46">
        <f t="shared" si="7"/>
        <v>0</v>
      </c>
      <c r="G82" s="14">
        <f t="shared" si="4"/>
        <v>26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22</v>
      </c>
      <c r="C83" s="16">
        <v>25</v>
      </c>
      <c r="D83" s="17">
        <f t="shared" si="5"/>
        <v>3</v>
      </c>
      <c r="E83" s="18">
        <f t="shared" si="6"/>
        <v>3</v>
      </c>
      <c r="F83" s="46">
        <f t="shared" si="7"/>
        <v>1</v>
      </c>
      <c r="G83" s="14">
        <f t="shared" si="4"/>
        <v>25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21</v>
      </c>
      <c r="C84" s="16">
        <v>25</v>
      </c>
      <c r="D84" s="17">
        <f t="shared" si="5"/>
        <v>4</v>
      </c>
      <c r="E84" s="18">
        <f t="shared" si="6"/>
        <v>4</v>
      </c>
      <c r="F84" s="46">
        <f t="shared" si="7"/>
        <v>0</v>
      </c>
      <c r="G84" s="14">
        <f t="shared" si="4"/>
        <v>25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20</v>
      </c>
      <c r="C85" s="16">
        <v>24</v>
      </c>
      <c r="D85" s="17">
        <f t="shared" si="5"/>
        <v>4</v>
      </c>
      <c r="E85" s="18">
        <f t="shared" si="6"/>
        <v>4</v>
      </c>
      <c r="F85" s="46">
        <f t="shared" si="7"/>
        <v>1</v>
      </c>
      <c r="G85" s="14">
        <f t="shared" si="4"/>
        <v>24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19</v>
      </c>
      <c r="C86" s="16">
        <v>21</v>
      </c>
      <c r="D86" s="17">
        <f t="shared" si="5"/>
        <v>2</v>
      </c>
      <c r="E86" s="18">
        <f t="shared" si="6"/>
        <v>2</v>
      </c>
      <c r="F86" s="46">
        <f t="shared" si="7"/>
        <v>3</v>
      </c>
      <c r="G86" s="14">
        <f t="shared" si="4"/>
        <v>21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18</v>
      </c>
      <c r="C87" s="16">
        <v>19</v>
      </c>
      <c r="D87" s="17">
        <f t="shared" si="5"/>
        <v>1</v>
      </c>
      <c r="E87" s="18">
        <f t="shared" si="6"/>
        <v>1</v>
      </c>
      <c r="F87" s="46">
        <f t="shared" si="7"/>
        <v>2</v>
      </c>
      <c r="G87" s="14">
        <f t="shared" si="4"/>
        <v>19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16</v>
      </c>
      <c r="C88" s="16">
        <v>16</v>
      </c>
      <c r="D88" s="17">
        <f t="shared" si="5"/>
        <v>0</v>
      </c>
      <c r="E88" s="18">
        <f t="shared" si="6"/>
        <v>0</v>
      </c>
      <c r="F88" s="46">
        <f t="shared" si="7"/>
        <v>3</v>
      </c>
      <c r="G88" s="14">
        <f t="shared" si="4"/>
        <v>16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15</v>
      </c>
      <c r="C89" s="16">
        <v>16</v>
      </c>
      <c r="D89" s="17">
        <f t="shared" si="5"/>
        <v>1</v>
      </c>
      <c r="E89" s="18">
        <f t="shared" si="6"/>
        <v>1</v>
      </c>
      <c r="F89" s="46">
        <f t="shared" si="7"/>
        <v>0</v>
      </c>
      <c r="G89" s="14">
        <f t="shared" si="4"/>
        <v>16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14</v>
      </c>
      <c r="C90" s="16">
        <v>15</v>
      </c>
      <c r="D90" s="17">
        <f t="shared" si="5"/>
        <v>1</v>
      </c>
      <c r="E90" s="18">
        <f t="shared" si="6"/>
        <v>1</v>
      </c>
      <c r="F90" s="46">
        <f t="shared" si="7"/>
        <v>1</v>
      </c>
      <c r="G90" s="14">
        <f t="shared" si="4"/>
        <v>15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13</v>
      </c>
      <c r="C91" s="16">
        <v>13</v>
      </c>
      <c r="D91" s="17">
        <f t="shared" si="5"/>
        <v>0</v>
      </c>
      <c r="E91" s="18">
        <f t="shared" si="6"/>
        <v>0</v>
      </c>
      <c r="F91" s="46">
        <f t="shared" si="7"/>
        <v>2</v>
      </c>
      <c r="G91" s="14">
        <f t="shared" si="4"/>
        <v>13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12</v>
      </c>
      <c r="C92" s="16">
        <v>12</v>
      </c>
      <c r="D92" s="17">
        <f t="shared" si="5"/>
        <v>0</v>
      </c>
      <c r="E92" s="18">
        <f t="shared" si="6"/>
        <v>0</v>
      </c>
      <c r="F92" s="46">
        <f t="shared" si="7"/>
        <v>1</v>
      </c>
      <c r="G92" s="14">
        <f t="shared" si="4"/>
        <v>12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11</v>
      </c>
      <c r="C93" s="16">
        <v>11</v>
      </c>
      <c r="D93" s="17">
        <f t="shared" si="5"/>
        <v>0</v>
      </c>
      <c r="E93" s="18">
        <f t="shared" si="6"/>
        <v>0</v>
      </c>
      <c r="F93" s="46">
        <f t="shared" si="7"/>
        <v>1</v>
      </c>
      <c r="G93" s="14">
        <f t="shared" si="4"/>
        <v>11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9</v>
      </c>
      <c r="C94" s="16">
        <v>8</v>
      </c>
      <c r="D94" s="17">
        <f t="shared" si="5"/>
        <v>-1</v>
      </c>
      <c r="E94" s="18">
        <f t="shared" si="6"/>
        <v>0</v>
      </c>
      <c r="F94" s="46">
        <f t="shared" si="7"/>
        <v>3</v>
      </c>
      <c r="G94" s="14">
        <f t="shared" si="4"/>
        <v>9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8</v>
      </c>
      <c r="C95" s="16">
        <v>8</v>
      </c>
      <c r="D95" s="17">
        <f t="shared" si="5"/>
        <v>0</v>
      </c>
      <c r="E95" s="18">
        <f t="shared" si="6"/>
        <v>0</v>
      </c>
      <c r="F95" s="46">
        <f t="shared" si="7"/>
        <v>0</v>
      </c>
      <c r="G95" s="14">
        <f t="shared" si="4"/>
        <v>8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7</v>
      </c>
      <c r="C96" s="16">
        <v>7</v>
      </c>
      <c r="D96" s="17">
        <f t="shared" si="5"/>
        <v>0</v>
      </c>
      <c r="E96" s="18">
        <f t="shared" si="6"/>
        <v>0</v>
      </c>
      <c r="F96" s="46">
        <f t="shared" si="7"/>
        <v>1</v>
      </c>
      <c r="G96" s="14">
        <f t="shared" si="4"/>
        <v>7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6</v>
      </c>
      <c r="C97" s="16">
        <v>7</v>
      </c>
      <c r="D97" s="17">
        <f t="shared" si="5"/>
        <v>1</v>
      </c>
      <c r="E97" s="18">
        <f t="shared" si="6"/>
        <v>1</v>
      </c>
      <c r="F97" s="46">
        <f t="shared" si="7"/>
        <v>0</v>
      </c>
      <c r="G97" s="14">
        <f t="shared" si="4"/>
        <v>7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5</v>
      </c>
      <c r="C98" s="16">
        <v>6</v>
      </c>
      <c r="D98" s="17">
        <f t="shared" si="5"/>
        <v>1</v>
      </c>
      <c r="E98" s="18">
        <f t="shared" si="6"/>
        <v>1</v>
      </c>
      <c r="F98" s="46">
        <f t="shared" si="7"/>
        <v>1</v>
      </c>
      <c r="G98" s="14">
        <f t="shared" si="4"/>
        <v>6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4</v>
      </c>
      <c r="C99" s="16">
        <v>5</v>
      </c>
      <c r="D99" s="17">
        <f t="shared" si="5"/>
        <v>1</v>
      </c>
      <c r="E99" s="18">
        <f t="shared" si="6"/>
        <v>1</v>
      </c>
      <c r="F99" s="46">
        <f t="shared" si="7"/>
        <v>1</v>
      </c>
      <c r="G99" s="14">
        <f t="shared" si="4"/>
        <v>5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2</v>
      </c>
      <c r="C100" s="16">
        <v>2</v>
      </c>
      <c r="D100" s="17">
        <f t="shared" si="5"/>
        <v>0</v>
      </c>
      <c r="E100" s="18">
        <f t="shared" si="6"/>
        <v>0</v>
      </c>
      <c r="F100" s="46">
        <f t="shared" si="7"/>
        <v>3</v>
      </c>
      <c r="G100" s="14">
        <f t="shared" si="4"/>
        <v>2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1</v>
      </c>
      <c r="C101" s="16">
        <v>2</v>
      </c>
      <c r="D101" s="17">
        <f t="shared" si="5"/>
        <v>1</v>
      </c>
      <c r="E101" s="18">
        <f t="shared" si="6"/>
        <v>1</v>
      </c>
      <c r="F101" s="46">
        <f t="shared" si="7"/>
        <v>0</v>
      </c>
      <c r="G101" s="14">
        <f t="shared" si="4"/>
        <v>2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1</v>
      </c>
      <c r="D102" s="17">
        <f t="shared" si="5"/>
        <v>1</v>
      </c>
      <c r="E102" s="18">
        <f t="shared" si="6"/>
        <v>1</v>
      </c>
      <c r="F102" s="46">
        <f t="shared" si="7"/>
        <v>1</v>
      </c>
      <c r="G102" s="14">
        <f t="shared" si="4"/>
        <v>1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44</v>
      </c>
      <c r="K2" s="7">
        <f>B51</f>
        <v>50</v>
      </c>
      <c r="L2" s="5"/>
      <c r="M2" s="5"/>
      <c r="N2" s="5"/>
    </row>
    <row r="3" spans="1:14" ht="15.75" customHeight="1" x14ac:dyDescent="0.2">
      <c r="A3" s="15" t="s">
        <v>73</v>
      </c>
      <c r="B3" s="16">
        <v>44</v>
      </c>
      <c r="C3" s="16">
        <v>44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44</v>
      </c>
      <c r="H3" s="5"/>
      <c r="I3" s="6" t="s">
        <v>139</v>
      </c>
      <c r="J3" s="7">
        <f>COUNTIF(B3:B48,"&gt;0")</f>
        <v>41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74</v>
      </c>
      <c r="B4" s="16">
        <v>43</v>
      </c>
      <c r="C4" s="16">
        <v>44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44</v>
      </c>
      <c r="H4" s="5"/>
      <c r="I4" s="6" t="s">
        <v>2</v>
      </c>
      <c r="J4" s="7">
        <f>MAX(D3:D48)</f>
        <v>12</v>
      </c>
      <c r="K4" s="7">
        <f>MAX(D51:D111)</f>
        <v>17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42</v>
      </c>
      <c r="C5" s="16">
        <v>44</v>
      </c>
      <c r="D5" s="17">
        <f t="shared" si="0"/>
        <v>2</v>
      </c>
      <c r="E5" s="18">
        <f t="shared" si="1"/>
        <v>2</v>
      </c>
      <c r="F5" s="46">
        <f t="shared" ref="F5:F68" si="3">IF(B4,C4-C5,"")</f>
        <v>0</v>
      </c>
      <c r="G5" s="14">
        <f t="shared" si="2"/>
        <v>44</v>
      </c>
      <c r="H5" s="5"/>
      <c r="I5" s="6" t="s">
        <v>3</v>
      </c>
      <c r="J5" s="7">
        <f>MIN(D3:D48)</f>
        <v>-1</v>
      </c>
      <c r="K5" s="7">
        <f>MIN(D51:D111)</f>
        <v>-4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41</v>
      </c>
      <c r="C6" s="16">
        <v>44</v>
      </c>
      <c r="D6" s="17">
        <f t="shared" si="0"/>
        <v>3</v>
      </c>
      <c r="E6" s="18">
        <f t="shared" si="1"/>
        <v>3</v>
      </c>
      <c r="F6" s="46">
        <f t="shared" si="3"/>
        <v>0</v>
      </c>
      <c r="G6" s="14">
        <f t="shared" si="2"/>
        <v>44</v>
      </c>
      <c r="H6" s="5"/>
      <c r="I6" s="6" t="s">
        <v>4</v>
      </c>
      <c r="J6" s="7">
        <f>AVERAGE(D3:D48)</f>
        <v>3.9565217391304346</v>
      </c>
      <c r="K6" s="7">
        <f>AVERAGE(D51:D111)</f>
        <v>5.8688524590163933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40</v>
      </c>
      <c r="C7" s="16">
        <v>44</v>
      </c>
      <c r="D7" s="17">
        <f t="shared" si="0"/>
        <v>4</v>
      </c>
      <c r="E7" s="18">
        <f t="shared" si="1"/>
        <v>4</v>
      </c>
      <c r="F7" s="46">
        <f t="shared" si="3"/>
        <v>0</v>
      </c>
      <c r="G7" s="14">
        <f t="shared" si="2"/>
        <v>44</v>
      </c>
      <c r="H7" s="5"/>
      <c r="I7" s="6" t="s">
        <v>140</v>
      </c>
      <c r="J7" s="7">
        <f>STDEV(D3:D48)</f>
        <v>3.5649935124711449</v>
      </c>
      <c r="K7" s="7">
        <f>STDEV(D51:D111)</f>
        <v>6.2728925009017056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39</v>
      </c>
      <c r="C8" s="16">
        <v>44</v>
      </c>
      <c r="D8" s="17">
        <f t="shared" si="0"/>
        <v>5</v>
      </c>
      <c r="E8" s="18">
        <f t="shared" si="1"/>
        <v>5</v>
      </c>
      <c r="F8" s="46">
        <f t="shared" si="3"/>
        <v>0</v>
      </c>
      <c r="G8" s="14">
        <f t="shared" si="2"/>
        <v>44</v>
      </c>
      <c r="H8" s="5"/>
      <c r="I8" s="6" t="s">
        <v>5</v>
      </c>
      <c r="J8" s="8">
        <f>COUNTIF(E3:E48,"&gt;0")/J3</f>
        <v>0.87804878048780488</v>
      </c>
      <c r="K8" s="8">
        <f>COUNTIF(E51:E111,"&gt;0")/K3</f>
        <v>0.80392156862745101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38</v>
      </c>
      <c r="C9" s="16">
        <v>44</v>
      </c>
      <c r="D9" s="17">
        <f t="shared" si="0"/>
        <v>6</v>
      </c>
      <c r="E9" s="18">
        <f t="shared" si="1"/>
        <v>6</v>
      </c>
      <c r="F9" s="46">
        <f t="shared" si="3"/>
        <v>0</v>
      </c>
      <c r="G9" s="14">
        <f t="shared" si="2"/>
        <v>44</v>
      </c>
      <c r="H9" s="5"/>
      <c r="I9" s="6" t="s">
        <v>6</v>
      </c>
      <c r="J9" s="9">
        <f>SUM(E3:E48)</f>
        <v>184</v>
      </c>
      <c r="K9" s="10">
        <f>SUM(E51:E111)</f>
        <v>374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37</v>
      </c>
      <c r="C10" s="16">
        <v>44</v>
      </c>
      <c r="D10" s="17">
        <f t="shared" si="0"/>
        <v>7</v>
      </c>
      <c r="E10" s="18">
        <f t="shared" si="1"/>
        <v>7</v>
      </c>
      <c r="F10" s="46">
        <f t="shared" si="3"/>
        <v>0</v>
      </c>
      <c r="G10" s="14">
        <f t="shared" si="2"/>
        <v>44</v>
      </c>
      <c r="H10" s="5"/>
      <c r="I10" s="7" t="s">
        <v>69</v>
      </c>
      <c r="J10" s="7">
        <f>J9/J2</f>
        <v>4.1818181818181817</v>
      </c>
      <c r="K10" s="7">
        <f>K9/K2</f>
        <v>7.48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35</v>
      </c>
      <c r="C11" s="16">
        <v>44</v>
      </c>
      <c r="D11" s="17">
        <f t="shared" si="0"/>
        <v>9</v>
      </c>
      <c r="E11" s="18">
        <f t="shared" si="1"/>
        <v>9</v>
      </c>
      <c r="F11" s="46">
        <f t="shared" si="3"/>
        <v>0</v>
      </c>
      <c r="G11" s="14">
        <f t="shared" si="2"/>
        <v>44</v>
      </c>
      <c r="H11" s="5"/>
      <c r="I11" s="7" t="s">
        <v>141</v>
      </c>
      <c r="J11" s="7">
        <f>SUM(C3:C48)/SUM(B3:B48)</f>
        <v>1.1965442764578833</v>
      </c>
      <c r="K11" s="7">
        <f>SUM(C51:C111)/SUM(B51:B111)</f>
        <v>1.2753846153846153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34</v>
      </c>
      <c r="C12" s="16">
        <v>44</v>
      </c>
      <c r="D12" s="17">
        <f t="shared" si="0"/>
        <v>10</v>
      </c>
      <c r="E12" s="18">
        <f t="shared" si="1"/>
        <v>10</v>
      </c>
      <c r="F12" s="46">
        <f t="shared" si="3"/>
        <v>0</v>
      </c>
      <c r="G12" s="14">
        <f t="shared" si="2"/>
        <v>44</v>
      </c>
      <c r="H12" s="5"/>
      <c r="I12" s="11" t="s">
        <v>142</v>
      </c>
      <c r="J12" s="7">
        <v>10</v>
      </c>
      <c r="K12" s="7">
        <v>6.6</v>
      </c>
      <c r="L12" s="5"/>
      <c r="M12" s="5"/>
      <c r="N12" s="5"/>
    </row>
    <row r="13" spans="1:14" ht="15.75" customHeight="1" x14ac:dyDescent="0.2">
      <c r="A13" s="15" t="s">
        <v>83</v>
      </c>
      <c r="B13" s="16">
        <v>33</v>
      </c>
      <c r="C13" s="16">
        <v>44</v>
      </c>
      <c r="D13" s="17">
        <f t="shared" si="0"/>
        <v>11</v>
      </c>
      <c r="E13" s="18">
        <f t="shared" si="1"/>
        <v>11</v>
      </c>
      <c r="F13" s="46">
        <f t="shared" si="3"/>
        <v>0</v>
      </c>
      <c r="G13" s="14">
        <f t="shared" si="2"/>
        <v>44</v>
      </c>
      <c r="H13" s="5"/>
      <c r="I13" s="7" t="s">
        <v>143</v>
      </c>
      <c r="J13" s="23">
        <f>1/J11</f>
        <v>0.83574007220216606</v>
      </c>
      <c r="K13" s="23">
        <f>1/K11</f>
        <v>0.78407720144752713</v>
      </c>
      <c r="L13" s="5"/>
      <c r="M13" s="5"/>
      <c r="N13" s="5"/>
    </row>
    <row r="14" spans="1:14" ht="15.75" customHeight="1" x14ac:dyDescent="0.2">
      <c r="A14" s="15" t="s">
        <v>84</v>
      </c>
      <c r="B14" s="16">
        <v>32</v>
      </c>
      <c r="C14" s="16">
        <v>44</v>
      </c>
      <c r="D14" s="17">
        <f t="shared" si="0"/>
        <v>12</v>
      </c>
      <c r="E14" s="18">
        <f t="shared" si="1"/>
        <v>12</v>
      </c>
      <c r="F14" s="46">
        <f t="shared" si="3"/>
        <v>0</v>
      </c>
      <c r="G14" s="14">
        <f t="shared" si="2"/>
        <v>44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85</v>
      </c>
      <c r="B15" s="16">
        <v>31</v>
      </c>
      <c r="C15" s="16">
        <v>40</v>
      </c>
      <c r="D15" s="17">
        <f t="shared" si="0"/>
        <v>9</v>
      </c>
      <c r="E15" s="18">
        <f t="shared" si="1"/>
        <v>9</v>
      </c>
      <c r="F15" s="46">
        <f t="shared" si="3"/>
        <v>4</v>
      </c>
      <c r="G15" s="14">
        <f t="shared" si="2"/>
        <v>40</v>
      </c>
      <c r="H15" s="5"/>
      <c r="I15" s="7" t="s">
        <v>266</v>
      </c>
      <c r="J15" s="7">
        <f>(SUMPRODUCT(D3:D48,D3:D48))/J2</f>
        <v>29.363636363636363</v>
      </c>
      <c r="K15" s="7">
        <f>(SUMPRODUCT(D51:D111,D51:D111))/K2</f>
        <v>89.24</v>
      </c>
      <c r="L15" s="5"/>
      <c r="M15" s="5"/>
      <c r="N15" s="5"/>
    </row>
    <row r="16" spans="1:14" ht="15.75" customHeight="1" x14ac:dyDescent="0.2">
      <c r="A16" s="15" t="s">
        <v>86</v>
      </c>
      <c r="B16" s="16">
        <v>30</v>
      </c>
      <c r="C16" s="16">
        <v>40</v>
      </c>
      <c r="D16" s="17">
        <f t="shared" si="0"/>
        <v>10</v>
      </c>
      <c r="E16" s="18">
        <f t="shared" si="1"/>
        <v>10</v>
      </c>
      <c r="F16" s="46">
        <f t="shared" si="3"/>
        <v>0</v>
      </c>
      <c r="G16" s="14">
        <f t="shared" si="2"/>
        <v>40</v>
      </c>
      <c r="H16" s="5"/>
      <c r="I16" s="7" t="s">
        <v>267</v>
      </c>
      <c r="J16" s="7">
        <f>ABS(1-J13)</f>
        <v>0.16425992779783394</v>
      </c>
      <c r="K16" s="7">
        <f>ABS(1-K13)</f>
        <v>0.21592279855247287</v>
      </c>
      <c r="L16" s="5"/>
      <c r="M16" s="5"/>
      <c r="N16" s="5"/>
    </row>
    <row r="17" spans="1:14" ht="15.75" customHeight="1" x14ac:dyDescent="0.2">
      <c r="A17" s="15" t="s">
        <v>87</v>
      </c>
      <c r="B17" s="16">
        <v>29</v>
      </c>
      <c r="C17" s="16">
        <v>40</v>
      </c>
      <c r="D17" s="17">
        <f t="shared" si="0"/>
        <v>11</v>
      </c>
      <c r="E17" s="18">
        <f t="shared" si="1"/>
        <v>11</v>
      </c>
      <c r="F17" s="46">
        <f t="shared" si="3"/>
        <v>0</v>
      </c>
      <c r="G17" s="14">
        <f t="shared" si="2"/>
        <v>40</v>
      </c>
      <c r="H17" s="5"/>
      <c r="I17" s="7" t="s">
        <v>287</v>
      </c>
      <c r="J17" s="26">
        <f>J2/J3</f>
        <v>1.0731707317073171</v>
      </c>
      <c r="K17" s="26">
        <f>K2/K3</f>
        <v>0.98039215686274506</v>
      </c>
      <c r="L17" s="5"/>
      <c r="M17" s="5"/>
      <c r="N17" s="5"/>
    </row>
    <row r="18" spans="1:14" ht="15.75" customHeight="1" x14ac:dyDescent="0.2">
      <c r="A18" s="15" t="s">
        <v>88</v>
      </c>
      <c r="B18" s="16">
        <v>28</v>
      </c>
      <c r="C18" s="16">
        <v>33</v>
      </c>
      <c r="D18" s="17">
        <f t="shared" si="0"/>
        <v>5</v>
      </c>
      <c r="E18" s="18">
        <f t="shared" si="1"/>
        <v>5</v>
      </c>
      <c r="F18" s="46">
        <f t="shared" si="3"/>
        <v>7</v>
      </c>
      <c r="G18" s="14">
        <f t="shared" si="2"/>
        <v>33</v>
      </c>
      <c r="H18" s="5"/>
      <c r="I18" s="7" t="s">
        <v>314</v>
      </c>
      <c r="J18" s="26">
        <f>STDEV(F3:F48)</f>
        <v>1.7520023387889501</v>
      </c>
      <c r="K18" s="26">
        <f>STDEV(F51:F111)</f>
        <v>1.6698009744031312</v>
      </c>
      <c r="L18" s="5"/>
      <c r="M18" s="5"/>
      <c r="N18" s="5"/>
    </row>
    <row r="19" spans="1:14" ht="15.75" customHeight="1" x14ac:dyDescent="0.2">
      <c r="A19" s="15" t="s">
        <v>89</v>
      </c>
      <c r="B19" s="16">
        <v>27</v>
      </c>
      <c r="C19" s="16">
        <v>31</v>
      </c>
      <c r="D19" s="17">
        <f t="shared" si="0"/>
        <v>4</v>
      </c>
      <c r="E19" s="18">
        <f t="shared" si="1"/>
        <v>4</v>
      </c>
      <c r="F19" s="46">
        <f t="shared" si="3"/>
        <v>2</v>
      </c>
      <c r="G19" s="14">
        <f t="shared" si="2"/>
        <v>31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26</v>
      </c>
      <c r="C20" s="16">
        <v>30</v>
      </c>
      <c r="D20" s="17">
        <f t="shared" si="0"/>
        <v>4</v>
      </c>
      <c r="E20" s="18">
        <f t="shared" si="1"/>
        <v>4</v>
      </c>
      <c r="F20" s="46">
        <f t="shared" si="3"/>
        <v>1</v>
      </c>
      <c r="G20" s="14">
        <f t="shared" si="2"/>
        <v>30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25</v>
      </c>
      <c r="C21" s="16">
        <v>30</v>
      </c>
      <c r="D21" s="17">
        <f t="shared" si="0"/>
        <v>5</v>
      </c>
      <c r="E21" s="18">
        <f t="shared" si="1"/>
        <v>5</v>
      </c>
      <c r="F21" s="46">
        <f t="shared" si="3"/>
        <v>0</v>
      </c>
      <c r="G21" s="14">
        <f t="shared" si="2"/>
        <v>30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24</v>
      </c>
      <c r="C22" s="16">
        <v>28</v>
      </c>
      <c r="D22" s="17">
        <f t="shared" si="0"/>
        <v>4</v>
      </c>
      <c r="E22" s="18">
        <f t="shared" si="1"/>
        <v>4</v>
      </c>
      <c r="F22" s="46">
        <f t="shared" si="3"/>
        <v>2</v>
      </c>
      <c r="G22" s="14">
        <f t="shared" si="2"/>
        <v>28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23</v>
      </c>
      <c r="C23" s="16">
        <v>26</v>
      </c>
      <c r="D23" s="17">
        <f t="shared" si="0"/>
        <v>3</v>
      </c>
      <c r="E23" s="18">
        <f t="shared" si="1"/>
        <v>3</v>
      </c>
      <c r="F23" s="46">
        <f t="shared" si="3"/>
        <v>2</v>
      </c>
      <c r="G23" s="14">
        <f t="shared" si="2"/>
        <v>26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22</v>
      </c>
      <c r="C24" s="16">
        <v>26</v>
      </c>
      <c r="D24" s="17">
        <f t="shared" si="0"/>
        <v>4</v>
      </c>
      <c r="E24" s="18">
        <f t="shared" si="1"/>
        <v>4</v>
      </c>
      <c r="F24" s="46">
        <f t="shared" si="3"/>
        <v>0</v>
      </c>
      <c r="G24" s="14">
        <f t="shared" si="2"/>
        <v>26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20</v>
      </c>
      <c r="C25" s="16">
        <v>25</v>
      </c>
      <c r="D25" s="17">
        <f t="shared" si="0"/>
        <v>5</v>
      </c>
      <c r="E25" s="18">
        <f t="shared" si="1"/>
        <v>5</v>
      </c>
      <c r="F25" s="46">
        <f t="shared" si="3"/>
        <v>1</v>
      </c>
      <c r="G25" s="14">
        <f t="shared" si="2"/>
        <v>25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19</v>
      </c>
      <c r="C26" s="16">
        <v>21</v>
      </c>
      <c r="D26" s="17">
        <f t="shared" si="0"/>
        <v>2</v>
      </c>
      <c r="E26" s="18">
        <f t="shared" si="1"/>
        <v>2</v>
      </c>
      <c r="F26" s="46">
        <f t="shared" si="3"/>
        <v>4</v>
      </c>
      <c r="G26" s="14">
        <f t="shared" si="2"/>
        <v>21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18</v>
      </c>
      <c r="C27" s="16">
        <v>21</v>
      </c>
      <c r="D27" s="17">
        <f t="shared" si="0"/>
        <v>3</v>
      </c>
      <c r="E27" s="18">
        <f t="shared" si="1"/>
        <v>3</v>
      </c>
      <c r="F27" s="46">
        <f t="shared" si="3"/>
        <v>0</v>
      </c>
      <c r="G27" s="14">
        <f t="shared" si="2"/>
        <v>21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17</v>
      </c>
      <c r="C28" s="16">
        <v>18</v>
      </c>
      <c r="D28" s="17">
        <f t="shared" si="0"/>
        <v>1</v>
      </c>
      <c r="E28" s="18">
        <f t="shared" si="1"/>
        <v>1</v>
      </c>
      <c r="F28" s="46">
        <f t="shared" si="3"/>
        <v>3</v>
      </c>
      <c r="G28" s="14">
        <f t="shared" si="2"/>
        <v>18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16</v>
      </c>
      <c r="C29" s="16">
        <v>16</v>
      </c>
      <c r="D29" s="17">
        <f t="shared" si="0"/>
        <v>0</v>
      </c>
      <c r="E29" s="18">
        <f t="shared" si="1"/>
        <v>0</v>
      </c>
      <c r="F29" s="46">
        <f t="shared" si="3"/>
        <v>2</v>
      </c>
      <c r="G29" s="14">
        <f t="shared" si="2"/>
        <v>16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15</v>
      </c>
      <c r="C30" s="16">
        <v>14</v>
      </c>
      <c r="D30" s="17">
        <f t="shared" si="0"/>
        <v>-1</v>
      </c>
      <c r="E30" s="18">
        <f t="shared" si="1"/>
        <v>0</v>
      </c>
      <c r="F30" s="46">
        <f t="shared" si="3"/>
        <v>2</v>
      </c>
      <c r="G30" s="14">
        <f t="shared" si="2"/>
        <v>15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14</v>
      </c>
      <c r="C31" s="16">
        <v>13</v>
      </c>
      <c r="D31" s="17">
        <f t="shared" si="0"/>
        <v>-1</v>
      </c>
      <c r="E31" s="18">
        <f t="shared" si="1"/>
        <v>0</v>
      </c>
      <c r="F31" s="46">
        <f t="shared" si="3"/>
        <v>1</v>
      </c>
      <c r="G31" s="14">
        <f t="shared" si="2"/>
        <v>14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13</v>
      </c>
      <c r="C32" s="16">
        <v>13</v>
      </c>
      <c r="D32" s="17">
        <f t="shared" si="0"/>
        <v>0</v>
      </c>
      <c r="E32" s="18">
        <f t="shared" si="1"/>
        <v>0</v>
      </c>
      <c r="F32" s="46">
        <f t="shared" si="3"/>
        <v>0</v>
      </c>
      <c r="G32" s="14">
        <f t="shared" si="2"/>
        <v>13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12</v>
      </c>
      <c r="C33" s="16">
        <v>13</v>
      </c>
      <c r="D33" s="17">
        <f t="shared" si="0"/>
        <v>1</v>
      </c>
      <c r="E33" s="18">
        <f t="shared" si="1"/>
        <v>1</v>
      </c>
      <c r="F33" s="46">
        <f t="shared" si="3"/>
        <v>0</v>
      </c>
      <c r="G33" s="14">
        <f t="shared" si="2"/>
        <v>13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11</v>
      </c>
      <c r="C34" s="16">
        <v>13</v>
      </c>
      <c r="D34" s="17">
        <f t="shared" si="0"/>
        <v>2</v>
      </c>
      <c r="E34" s="18">
        <f t="shared" si="1"/>
        <v>2</v>
      </c>
      <c r="F34" s="46">
        <f t="shared" si="3"/>
        <v>0</v>
      </c>
      <c r="G34" s="14">
        <f t="shared" si="2"/>
        <v>13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10</v>
      </c>
      <c r="C35" s="16">
        <v>13</v>
      </c>
      <c r="D35" s="17">
        <f t="shared" si="0"/>
        <v>3</v>
      </c>
      <c r="E35" s="18">
        <f t="shared" si="1"/>
        <v>3</v>
      </c>
      <c r="F35" s="46">
        <f t="shared" si="3"/>
        <v>0</v>
      </c>
      <c r="G35" s="14">
        <f t="shared" si="2"/>
        <v>13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9</v>
      </c>
      <c r="C36" s="16">
        <v>13</v>
      </c>
      <c r="D36" s="17">
        <f t="shared" si="0"/>
        <v>4</v>
      </c>
      <c r="E36" s="18">
        <f t="shared" si="1"/>
        <v>4</v>
      </c>
      <c r="F36" s="46">
        <f t="shared" si="3"/>
        <v>0</v>
      </c>
      <c r="G36" s="14">
        <f t="shared" si="2"/>
        <v>13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8</v>
      </c>
      <c r="C37" s="16">
        <v>13</v>
      </c>
      <c r="D37" s="17">
        <f t="shared" si="0"/>
        <v>5</v>
      </c>
      <c r="E37" s="18">
        <f t="shared" si="1"/>
        <v>5</v>
      </c>
      <c r="F37" s="46">
        <f t="shared" si="3"/>
        <v>0</v>
      </c>
      <c r="G37" s="14">
        <f t="shared" si="2"/>
        <v>13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6</v>
      </c>
      <c r="C38" s="16">
        <v>12</v>
      </c>
      <c r="D38" s="17">
        <f t="shared" si="0"/>
        <v>6</v>
      </c>
      <c r="E38" s="18">
        <f t="shared" si="1"/>
        <v>6</v>
      </c>
      <c r="F38" s="46">
        <f t="shared" si="3"/>
        <v>1</v>
      </c>
      <c r="G38" s="14">
        <f t="shared" si="2"/>
        <v>12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5</v>
      </c>
      <c r="C39" s="16">
        <v>12</v>
      </c>
      <c r="D39" s="17">
        <f t="shared" si="0"/>
        <v>7</v>
      </c>
      <c r="E39" s="18">
        <f t="shared" si="1"/>
        <v>7</v>
      </c>
      <c r="F39" s="46">
        <f t="shared" si="3"/>
        <v>0</v>
      </c>
      <c r="G39" s="14">
        <f t="shared" si="2"/>
        <v>12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4</v>
      </c>
      <c r="C40" s="16">
        <v>11</v>
      </c>
      <c r="D40" s="17">
        <f t="shared" si="0"/>
        <v>7</v>
      </c>
      <c r="E40" s="18">
        <f t="shared" si="1"/>
        <v>7</v>
      </c>
      <c r="F40" s="46">
        <f t="shared" si="3"/>
        <v>1</v>
      </c>
      <c r="G40" s="14">
        <f t="shared" si="2"/>
        <v>11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3</v>
      </c>
      <c r="C41" s="16">
        <v>10</v>
      </c>
      <c r="D41" s="17">
        <f t="shared" si="0"/>
        <v>7</v>
      </c>
      <c r="E41" s="18">
        <f t="shared" si="1"/>
        <v>7</v>
      </c>
      <c r="F41" s="46">
        <f t="shared" si="3"/>
        <v>1</v>
      </c>
      <c r="G41" s="14">
        <f t="shared" si="2"/>
        <v>10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2</v>
      </c>
      <c r="C42" s="16">
        <v>3</v>
      </c>
      <c r="D42" s="17">
        <f t="shared" si="0"/>
        <v>1</v>
      </c>
      <c r="E42" s="18">
        <f t="shared" si="1"/>
        <v>1</v>
      </c>
      <c r="F42" s="46">
        <f t="shared" si="3"/>
        <v>7</v>
      </c>
      <c r="G42" s="14">
        <f t="shared" si="2"/>
        <v>3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1</v>
      </c>
      <c r="C43" s="20">
        <v>2</v>
      </c>
      <c r="D43" s="21">
        <f t="shared" si="0"/>
        <v>1</v>
      </c>
      <c r="E43" s="22">
        <f t="shared" si="1"/>
        <v>1</v>
      </c>
      <c r="F43" s="46">
        <f t="shared" si="3"/>
        <v>1</v>
      </c>
      <c r="G43" s="14">
        <f t="shared" si="2"/>
        <v>2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0</v>
      </c>
      <c r="D44" s="21">
        <f t="shared" si="0"/>
        <v>0</v>
      </c>
      <c r="E44" s="22">
        <f t="shared" si="1"/>
        <v>0</v>
      </c>
      <c r="F44" s="46">
        <f t="shared" si="3"/>
        <v>2</v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50</v>
      </c>
      <c r="C51" s="16">
        <v>50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50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49</v>
      </c>
      <c r="C52" s="16">
        <v>49</v>
      </c>
      <c r="D52" s="17">
        <f t="shared" si="5"/>
        <v>0</v>
      </c>
      <c r="E52" s="18">
        <f t="shared" si="6"/>
        <v>0</v>
      </c>
      <c r="F52" s="46">
        <f t="shared" si="3"/>
        <v>1</v>
      </c>
      <c r="G52" s="14">
        <f t="shared" si="4"/>
        <v>49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48</v>
      </c>
      <c r="C53" s="16">
        <v>49</v>
      </c>
      <c r="D53" s="17">
        <f t="shared" si="5"/>
        <v>1</v>
      </c>
      <c r="E53" s="18">
        <f t="shared" si="6"/>
        <v>1</v>
      </c>
      <c r="F53" s="46">
        <f t="shared" si="3"/>
        <v>0</v>
      </c>
      <c r="G53" s="14">
        <f t="shared" si="4"/>
        <v>49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47</v>
      </c>
      <c r="C54" s="16">
        <v>49</v>
      </c>
      <c r="D54" s="17">
        <f t="shared" si="5"/>
        <v>2</v>
      </c>
      <c r="E54" s="18">
        <f t="shared" si="6"/>
        <v>2</v>
      </c>
      <c r="F54" s="46">
        <f t="shared" si="3"/>
        <v>0</v>
      </c>
      <c r="G54" s="14">
        <f t="shared" si="4"/>
        <v>49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46</v>
      </c>
      <c r="C55" s="16">
        <v>49</v>
      </c>
      <c r="D55" s="17">
        <f t="shared" si="5"/>
        <v>3</v>
      </c>
      <c r="E55" s="18">
        <f t="shared" si="6"/>
        <v>3</v>
      </c>
      <c r="F55" s="46">
        <f t="shared" si="3"/>
        <v>0</v>
      </c>
      <c r="G55" s="14">
        <f t="shared" si="4"/>
        <v>49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45</v>
      </c>
      <c r="C56" s="16">
        <v>49</v>
      </c>
      <c r="D56" s="17">
        <f t="shared" si="5"/>
        <v>4</v>
      </c>
      <c r="E56" s="18">
        <f t="shared" si="6"/>
        <v>4</v>
      </c>
      <c r="F56" s="46">
        <f t="shared" si="3"/>
        <v>0</v>
      </c>
      <c r="G56" s="14">
        <f t="shared" si="4"/>
        <v>49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44</v>
      </c>
      <c r="C57" s="16">
        <v>49</v>
      </c>
      <c r="D57" s="17">
        <f t="shared" si="5"/>
        <v>5</v>
      </c>
      <c r="E57" s="18">
        <f t="shared" si="6"/>
        <v>5</v>
      </c>
      <c r="F57" s="46">
        <f t="shared" si="3"/>
        <v>0</v>
      </c>
      <c r="G57" s="14">
        <f t="shared" si="4"/>
        <v>49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43</v>
      </c>
      <c r="C58" s="16">
        <v>40</v>
      </c>
      <c r="D58" s="17">
        <f t="shared" si="5"/>
        <v>-3</v>
      </c>
      <c r="E58" s="18">
        <f t="shared" si="6"/>
        <v>0</v>
      </c>
      <c r="F58" s="46">
        <f t="shared" si="3"/>
        <v>9</v>
      </c>
      <c r="G58" s="14">
        <f t="shared" si="4"/>
        <v>43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42</v>
      </c>
      <c r="C59" s="16">
        <v>38</v>
      </c>
      <c r="D59" s="17">
        <f t="shared" si="5"/>
        <v>-4</v>
      </c>
      <c r="E59" s="18">
        <f t="shared" si="6"/>
        <v>0</v>
      </c>
      <c r="F59" s="46">
        <f t="shared" si="3"/>
        <v>2</v>
      </c>
      <c r="G59" s="14">
        <f t="shared" si="4"/>
        <v>42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41</v>
      </c>
      <c r="C60" s="16">
        <v>38</v>
      </c>
      <c r="D60" s="17">
        <f t="shared" si="5"/>
        <v>-3</v>
      </c>
      <c r="E60" s="18">
        <f t="shared" si="6"/>
        <v>0</v>
      </c>
      <c r="F60" s="46">
        <f t="shared" si="3"/>
        <v>0</v>
      </c>
      <c r="G60" s="14">
        <f t="shared" si="4"/>
        <v>41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40</v>
      </c>
      <c r="C61" s="16">
        <v>38</v>
      </c>
      <c r="D61" s="17">
        <f t="shared" si="5"/>
        <v>-2</v>
      </c>
      <c r="E61" s="18">
        <f t="shared" si="6"/>
        <v>0</v>
      </c>
      <c r="F61" s="46">
        <f t="shared" si="3"/>
        <v>0</v>
      </c>
      <c r="G61" s="14">
        <f t="shared" si="4"/>
        <v>40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39</v>
      </c>
      <c r="C62" s="16">
        <v>38</v>
      </c>
      <c r="D62" s="17">
        <f t="shared" si="5"/>
        <v>-1</v>
      </c>
      <c r="E62" s="18">
        <f t="shared" si="6"/>
        <v>0</v>
      </c>
      <c r="F62" s="46">
        <f t="shared" si="3"/>
        <v>0</v>
      </c>
      <c r="G62" s="14">
        <f t="shared" si="4"/>
        <v>39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38</v>
      </c>
      <c r="C63" s="16">
        <v>38</v>
      </c>
      <c r="D63" s="17">
        <f t="shared" si="5"/>
        <v>0</v>
      </c>
      <c r="E63" s="18">
        <f t="shared" si="6"/>
        <v>0</v>
      </c>
      <c r="F63" s="46">
        <f t="shared" si="3"/>
        <v>0</v>
      </c>
      <c r="G63" s="14">
        <f t="shared" si="4"/>
        <v>38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37</v>
      </c>
      <c r="C64" s="16">
        <v>38</v>
      </c>
      <c r="D64" s="17">
        <f t="shared" si="5"/>
        <v>1</v>
      </c>
      <c r="E64" s="18">
        <f t="shared" si="6"/>
        <v>1</v>
      </c>
      <c r="F64" s="46">
        <f t="shared" si="3"/>
        <v>0</v>
      </c>
      <c r="G64" s="14">
        <f t="shared" si="4"/>
        <v>38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36</v>
      </c>
      <c r="C65" s="16">
        <v>38</v>
      </c>
      <c r="D65" s="17">
        <f t="shared" si="5"/>
        <v>2</v>
      </c>
      <c r="E65" s="18">
        <f t="shared" si="6"/>
        <v>2</v>
      </c>
      <c r="F65" s="46">
        <f t="shared" si="3"/>
        <v>0</v>
      </c>
      <c r="G65" s="14">
        <f t="shared" si="4"/>
        <v>38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35</v>
      </c>
      <c r="C66" s="16">
        <v>33</v>
      </c>
      <c r="D66" s="17">
        <f t="shared" si="5"/>
        <v>-2</v>
      </c>
      <c r="E66" s="18">
        <f t="shared" si="6"/>
        <v>0</v>
      </c>
      <c r="F66" s="46">
        <f t="shared" si="3"/>
        <v>5</v>
      </c>
      <c r="G66" s="14">
        <f t="shared" si="4"/>
        <v>35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34</v>
      </c>
      <c r="C67" s="16">
        <v>33</v>
      </c>
      <c r="D67" s="17">
        <f t="shared" si="5"/>
        <v>-1</v>
      </c>
      <c r="E67" s="18">
        <f t="shared" si="6"/>
        <v>0</v>
      </c>
      <c r="F67" s="46">
        <f t="shared" si="3"/>
        <v>0</v>
      </c>
      <c r="G67" s="14">
        <f t="shared" si="4"/>
        <v>34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33</v>
      </c>
      <c r="C68" s="16">
        <v>33</v>
      </c>
      <c r="D68" s="17">
        <f t="shared" si="5"/>
        <v>0</v>
      </c>
      <c r="E68" s="18">
        <f t="shared" si="6"/>
        <v>0</v>
      </c>
      <c r="F68" s="46">
        <f t="shared" si="3"/>
        <v>0</v>
      </c>
      <c r="G68" s="14">
        <f t="shared" si="4"/>
        <v>33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32</v>
      </c>
      <c r="C69" s="16">
        <v>33</v>
      </c>
      <c r="D69" s="17">
        <f t="shared" si="5"/>
        <v>1</v>
      </c>
      <c r="E69" s="18">
        <f t="shared" si="6"/>
        <v>1</v>
      </c>
      <c r="F69" s="46">
        <f t="shared" ref="F69:F111" si="7">IF(B68,C68-C69,"")</f>
        <v>0</v>
      </c>
      <c r="G69" s="14">
        <f t="shared" si="4"/>
        <v>33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31</v>
      </c>
      <c r="C70" s="16">
        <v>33</v>
      </c>
      <c r="D70" s="17">
        <f t="shared" si="5"/>
        <v>2</v>
      </c>
      <c r="E70" s="18">
        <f t="shared" si="6"/>
        <v>2</v>
      </c>
      <c r="F70" s="46">
        <f t="shared" si="7"/>
        <v>0</v>
      </c>
      <c r="G70" s="14">
        <f t="shared" si="4"/>
        <v>33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30</v>
      </c>
      <c r="C71" s="16">
        <v>33</v>
      </c>
      <c r="D71" s="17">
        <f t="shared" si="5"/>
        <v>3</v>
      </c>
      <c r="E71" s="18">
        <f t="shared" si="6"/>
        <v>3</v>
      </c>
      <c r="F71" s="46">
        <f t="shared" si="7"/>
        <v>0</v>
      </c>
      <c r="G71" s="14">
        <f t="shared" si="4"/>
        <v>33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29</v>
      </c>
      <c r="C72" s="16">
        <v>33</v>
      </c>
      <c r="D72" s="17">
        <f t="shared" si="5"/>
        <v>4</v>
      </c>
      <c r="E72" s="18">
        <f t="shared" si="6"/>
        <v>4</v>
      </c>
      <c r="F72" s="46">
        <f t="shared" si="7"/>
        <v>0</v>
      </c>
      <c r="G72" s="14">
        <f t="shared" si="4"/>
        <v>33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28</v>
      </c>
      <c r="C73" s="16">
        <v>33</v>
      </c>
      <c r="D73" s="17">
        <f t="shared" si="5"/>
        <v>5</v>
      </c>
      <c r="E73" s="18">
        <f t="shared" si="6"/>
        <v>5</v>
      </c>
      <c r="F73" s="46">
        <f t="shared" si="7"/>
        <v>0</v>
      </c>
      <c r="G73" s="14">
        <f t="shared" si="4"/>
        <v>33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27</v>
      </c>
      <c r="C74" s="16">
        <v>33</v>
      </c>
      <c r="D74" s="17">
        <f t="shared" si="5"/>
        <v>6</v>
      </c>
      <c r="E74" s="18">
        <f t="shared" si="6"/>
        <v>6</v>
      </c>
      <c r="F74" s="46">
        <f t="shared" si="7"/>
        <v>0</v>
      </c>
      <c r="G74" s="14">
        <f t="shared" si="4"/>
        <v>33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26</v>
      </c>
      <c r="C75" s="16">
        <v>33</v>
      </c>
      <c r="D75" s="17">
        <f t="shared" si="5"/>
        <v>7</v>
      </c>
      <c r="E75" s="18">
        <f t="shared" si="6"/>
        <v>7</v>
      </c>
      <c r="F75" s="46">
        <f t="shared" si="7"/>
        <v>0</v>
      </c>
      <c r="G75" s="14">
        <f t="shared" si="4"/>
        <v>33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25</v>
      </c>
      <c r="C76" s="16">
        <v>33</v>
      </c>
      <c r="D76" s="17">
        <f t="shared" si="5"/>
        <v>8</v>
      </c>
      <c r="E76" s="18">
        <f t="shared" si="6"/>
        <v>8</v>
      </c>
      <c r="F76" s="46">
        <f t="shared" si="7"/>
        <v>0</v>
      </c>
      <c r="G76" s="14">
        <f t="shared" si="4"/>
        <v>33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25</v>
      </c>
      <c r="C77" s="16">
        <v>33</v>
      </c>
      <c r="D77" s="17">
        <f t="shared" si="5"/>
        <v>8</v>
      </c>
      <c r="E77" s="18">
        <f t="shared" si="6"/>
        <v>8</v>
      </c>
      <c r="F77" s="46">
        <f t="shared" si="7"/>
        <v>0</v>
      </c>
      <c r="G77" s="14">
        <f t="shared" si="4"/>
        <v>33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24</v>
      </c>
      <c r="C78" s="16">
        <v>32</v>
      </c>
      <c r="D78" s="17">
        <f t="shared" si="5"/>
        <v>8</v>
      </c>
      <c r="E78" s="18">
        <f t="shared" si="6"/>
        <v>8</v>
      </c>
      <c r="F78" s="46">
        <f t="shared" si="7"/>
        <v>1</v>
      </c>
      <c r="G78" s="14">
        <f t="shared" si="4"/>
        <v>32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23</v>
      </c>
      <c r="C79" s="16">
        <v>32</v>
      </c>
      <c r="D79" s="17">
        <f t="shared" si="5"/>
        <v>9</v>
      </c>
      <c r="E79" s="18">
        <f t="shared" si="6"/>
        <v>9</v>
      </c>
      <c r="F79" s="46">
        <f t="shared" si="7"/>
        <v>0</v>
      </c>
      <c r="G79" s="14">
        <f t="shared" si="4"/>
        <v>32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22</v>
      </c>
      <c r="C80" s="16">
        <v>32</v>
      </c>
      <c r="D80" s="17">
        <f t="shared" si="5"/>
        <v>10</v>
      </c>
      <c r="E80" s="18">
        <f t="shared" si="6"/>
        <v>10</v>
      </c>
      <c r="F80" s="46">
        <f t="shared" si="7"/>
        <v>0</v>
      </c>
      <c r="G80" s="14">
        <f t="shared" si="4"/>
        <v>32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21</v>
      </c>
      <c r="C81" s="16">
        <v>32</v>
      </c>
      <c r="D81" s="17">
        <f t="shared" si="5"/>
        <v>11</v>
      </c>
      <c r="E81" s="18">
        <f t="shared" si="6"/>
        <v>11</v>
      </c>
      <c r="F81" s="46">
        <f t="shared" si="7"/>
        <v>0</v>
      </c>
      <c r="G81" s="14">
        <f t="shared" si="4"/>
        <v>32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20</v>
      </c>
      <c r="C82" s="16">
        <v>32</v>
      </c>
      <c r="D82" s="17">
        <f t="shared" si="5"/>
        <v>12</v>
      </c>
      <c r="E82" s="18">
        <f t="shared" si="6"/>
        <v>12</v>
      </c>
      <c r="F82" s="46">
        <f t="shared" si="7"/>
        <v>0</v>
      </c>
      <c r="G82" s="14">
        <f t="shared" si="4"/>
        <v>32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19</v>
      </c>
      <c r="C83" s="16">
        <v>32</v>
      </c>
      <c r="D83" s="17">
        <f t="shared" si="5"/>
        <v>13</v>
      </c>
      <c r="E83" s="18">
        <f t="shared" si="6"/>
        <v>13</v>
      </c>
      <c r="F83" s="46">
        <f t="shared" si="7"/>
        <v>0</v>
      </c>
      <c r="G83" s="14">
        <f t="shared" si="4"/>
        <v>32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18</v>
      </c>
      <c r="C84" s="16">
        <v>32</v>
      </c>
      <c r="D84" s="17">
        <f t="shared" si="5"/>
        <v>14</v>
      </c>
      <c r="E84" s="18">
        <f t="shared" si="6"/>
        <v>14</v>
      </c>
      <c r="F84" s="46">
        <f t="shared" si="7"/>
        <v>0</v>
      </c>
      <c r="G84" s="14">
        <f t="shared" si="4"/>
        <v>32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17</v>
      </c>
      <c r="C85" s="16">
        <v>32</v>
      </c>
      <c r="D85" s="17">
        <f t="shared" si="5"/>
        <v>15</v>
      </c>
      <c r="E85" s="18">
        <f t="shared" si="6"/>
        <v>15</v>
      </c>
      <c r="F85" s="46">
        <f t="shared" si="7"/>
        <v>0</v>
      </c>
      <c r="G85" s="14">
        <f t="shared" si="4"/>
        <v>32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16</v>
      </c>
      <c r="C86" s="16">
        <v>31</v>
      </c>
      <c r="D86" s="17">
        <f t="shared" si="5"/>
        <v>15</v>
      </c>
      <c r="E86" s="18">
        <f t="shared" si="6"/>
        <v>15</v>
      </c>
      <c r="F86" s="46">
        <f t="shared" si="7"/>
        <v>1</v>
      </c>
      <c r="G86" s="14">
        <f t="shared" si="4"/>
        <v>31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15</v>
      </c>
      <c r="C87" s="16">
        <v>31</v>
      </c>
      <c r="D87" s="17">
        <f t="shared" si="5"/>
        <v>16</v>
      </c>
      <c r="E87" s="18">
        <f t="shared" si="6"/>
        <v>16</v>
      </c>
      <c r="F87" s="46">
        <f t="shared" si="7"/>
        <v>0</v>
      </c>
      <c r="G87" s="14">
        <f t="shared" si="4"/>
        <v>31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14</v>
      </c>
      <c r="C88" s="16">
        <v>30</v>
      </c>
      <c r="D88" s="17">
        <f t="shared" si="5"/>
        <v>16</v>
      </c>
      <c r="E88" s="18">
        <f t="shared" si="6"/>
        <v>16</v>
      </c>
      <c r="F88" s="46">
        <f t="shared" si="7"/>
        <v>1</v>
      </c>
      <c r="G88" s="14">
        <f t="shared" si="4"/>
        <v>30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13</v>
      </c>
      <c r="C89" s="16">
        <v>29</v>
      </c>
      <c r="D89" s="17">
        <f t="shared" si="5"/>
        <v>16</v>
      </c>
      <c r="E89" s="18">
        <f t="shared" si="6"/>
        <v>16</v>
      </c>
      <c r="F89" s="46">
        <f t="shared" si="7"/>
        <v>1</v>
      </c>
      <c r="G89" s="14">
        <f t="shared" si="4"/>
        <v>29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12</v>
      </c>
      <c r="C90" s="16">
        <v>29</v>
      </c>
      <c r="D90" s="17">
        <f t="shared" si="5"/>
        <v>17</v>
      </c>
      <c r="E90" s="18">
        <f t="shared" si="6"/>
        <v>17</v>
      </c>
      <c r="F90" s="46">
        <f t="shared" si="7"/>
        <v>0</v>
      </c>
      <c r="G90" s="14">
        <f t="shared" si="4"/>
        <v>29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11</v>
      </c>
      <c r="C91" s="16">
        <v>28</v>
      </c>
      <c r="D91" s="17">
        <f t="shared" si="5"/>
        <v>17</v>
      </c>
      <c r="E91" s="18">
        <f t="shared" si="6"/>
        <v>17</v>
      </c>
      <c r="F91" s="46">
        <f t="shared" si="7"/>
        <v>1</v>
      </c>
      <c r="G91" s="14">
        <f t="shared" si="4"/>
        <v>28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10</v>
      </c>
      <c r="C92" s="16">
        <v>25</v>
      </c>
      <c r="D92" s="17">
        <f t="shared" si="5"/>
        <v>15</v>
      </c>
      <c r="E92" s="18">
        <f t="shared" si="6"/>
        <v>15</v>
      </c>
      <c r="F92" s="46">
        <f t="shared" si="7"/>
        <v>3</v>
      </c>
      <c r="G92" s="14">
        <f t="shared" si="4"/>
        <v>25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9</v>
      </c>
      <c r="C93" s="16">
        <v>22</v>
      </c>
      <c r="D93" s="17">
        <f t="shared" si="5"/>
        <v>13</v>
      </c>
      <c r="E93" s="18">
        <f t="shared" si="6"/>
        <v>13</v>
      </c>
      <c r="F93" s="46">
        <f t="shared" si="7"/>
        <v>3</v>
      </c>
      <c r="G93" s="14">
        <f t="shared" si="4"/>
        <v>22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8</v>
      </c>
      <c r="C94" s="16">
        <v>20</v>
      </c>
      <c r="D94" s="17">
        <f t="shared" si="5"/>
        <v>12</v>
      </c>
      <c r="E94" s="18">
        <f t="shared" si="6"/>
        <v>12</v>
      </c>
      <c r="F94" s="46">
        <f t="shared" si="7"/>
        <v>2</v>
      </c>
      <c r="G94" s="14">
        <f t="shared" si="4"/>
        <v>20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7</v>
      </c>
      <c r="C95" s="16">
        <v>19</v>
      </c>
      <c r="D95" s="17">
        <f t="shared" si="5"/>
        <v>12</v>
      </c>
      <c r="E95" s="18">
        <f t="shared" si="6"/>
        <v>12</v>
      </c>
      <c r="F95" s="46">
        <f t="shared" si="7"/>
        <v>1</v>
      </c>
      <c r="G95" s="14">
        <f t="shared" si="4"/>
        <v>19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6</v>
      </c>
      <c r="C96" s="16">
        <v>19</v>
      </c>
      <c r="D96" s="17">
        <f t="shared" si="5"/>
        <v>13</v>
      </c>
      <c r="E96" s="18">
        <f t="shared" si="6"/>
        <v>13</v>
      </c>
      <c r="F96" s="46">
        <f t="shared" si="7"/>
        <v>0</v>
      </c>
      <c r="G96" s="14">
        <f t="shared" si="4"/>
        <v>19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5</v>
      </c>
      <c r="C97" s="16">
        <v>16</v>
      </c>
      <c r="D97" s="17">
        <f t="shared" si="5"/>
        <v>11</v>
      </c>
      <c r="E97" s="18">
        <f t="shared" si="6"/>
        <v>11</v>
      </c>
      <c r="F97" s="46">
        <f t="shared" si="7"/>
        <v>3</v>
      </c>
      <c r="G97" s="14">
        <f t="shared" si="4"/>
        <v>16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4</v>
      </c>
      <c r="C98" s="16">
        <v>13</v>
      </c>
      <c r="D98" s="17">
        <f t="shared" si="5"/>
        <v>9</v>
      </c>
      <c r="E98" s="18">
        <f t="shared" si="6"/>
        <v>9</v>
      </c>
      <c r="F98" s="46">
        <f t="shared" si="7"/>
        <v>3</v>
      </c>
      <c r="G98" s="14">
        <f t="shared" si="4"/>
        <v>13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3</v>
      </c>
      <c r="C99" s="16">
        <v>12</v>
      </c>
      <c r="D99" s="17">
        <f t="shared" si="5"/>
        <v>9</v>
      </c>
      <c r="E99" s="18">
        <f t="shared" si="6"/>
        <v>9</v>
      </c>
      <c r="F99" s="46">
        <f t="shared" si="7"/>
        <v>1</v>
      </c>
      <c r="G99" s="14">
        <f t="shared" si="4"/>
        <v>12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2</v>
      </c>
      <c r="C100" s="16">
        <v>12</v>
      </c>
      <c r="D100" s="17">
        <f t="shared" si="5"/>
        <v>10</v>
      </c>
      <c r="E100" s="18">
        <f t="shared" si="6"/>
        <v>10</v>
      </c>
      <c r="F100" s="46">
        <f t="shared" si="7"/>
        <v>0</v>
      </c>
      <c r="G100" s="14">
        <f t="shared" si="4"/>
        <v>12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1</v>
      </c>
      <c r="C101" s="16">
        <v>12</v>
      </c>
      <c r="D101" s="17">
        <f t="shared" si="5"/>
        <v>11</v>
      </c>
      <c r="E101" s="18">
        <f t="shared" si="6"/>
        <v>11</v>
      </c>
      <c r="F101" s="46">
        <f t="shared" si="7"/>
        <v>0</v>
      </c>
      <c r="G101" s="14">
        <f t="shared" si="4"/>
        <v>12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8</v>
      </c>
      <c r="D102" s="17">
        <f t="shared" si="5"/>
        <v>8</v>
      </c>
      <c r="E102" s="18">
        <f t="shared" si="6"/>
        <v>8</v>
      </c>
      <c r="F102" s="46">
        <f t="shared" si="7"/>
        <v>4</v>
      </c>
      <c r="G102" s="14">
        <f t="shared" si="4"/>
        <v>8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66</v>
      </c>
      <c r="K2" s="7">
        <f>B51</f>
        <v>54</v>
      </c>
      <c r="L2" s="5"/>
      <c r="M2" s="5"/>
      <c r="N2" s="5"/>
    </row>
    <row r="3" spans="1:14" ht="15.75" customHeight="1" x14ac:dyDescent="0.2">
      <c r="A3" s="15" t="s">
        <v>80</v>
      </c>
      <c r="B3" s="16">
        <v>66</v>
      </c>
      <c r="C3" s="16">
        <v>66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66</v>
      </c>
      <c r="H3" s="5"/>
      <c r="I3" s="6" t="s">
        <v>139</v>
      </c>
      <c r="J3" s="7">
        <f>COUNTIF(B3:B48,"&gt;0")</f>
        <v>34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81</v>
      </c>
      <c r="B4" s="16">
        <v>64</v>
      </c>
      <c r="C4" s="16">
        <v>66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66</v>
      </c>
      <c r="H4" s="5"/>
      <c r="I4" s="6" t="s">
        <v>2</v>
      </c>
      <c r="J4" s="7">
        <f>MAX(D3:D48)</f>
        <v>14</v>
      </c>
      <c r="K4" s="7">
        <f>MAX(D51:D111)</f>
        <v>25</v>
      </c>
      <c r="L4" s="5" t="s">
        <v>144</v>
      </c>
      <c r="M4" s="5"/>
      <c r="N4" s="5"/>
    </row>
    <row r="5" spans="1:14" ht="15.75" customHeight="1" x14ac:dyDescent="0.2">
      <c r="A5" s="15" t="s">
        <v>82</v>
      </c>
      <c r="B5" s="16">
        <v>62</v>
      </c>
      <c r="C5" s="16">
        <v>66</v>
      </c>
      <c r="D5" s="17">
        <f t="shared" si="0"/>
        <v>4</v>
      </c>
      <c r="E5" s="18">
        <f t="shared" si="1"/>
        <v>4</v>
      </c>
      <c r="F5" s="46">
        <f t="shared" ref="F5:F68" si="3">IF(B4,C4-C5,"")</f>
        <v>0</v>
      </c>
      <c r="G5" s="14">
        <f t="shared" si="2"/>
        <v>66</v>
      </c>
      <c r="H5" s="5"/>
      <c r="I5" s="6" t="s">
        <v>3</v>
      </c>
      <c r="J5" s="7">
        <f>MIN(D3:D48)</f>
        <v>-7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15" t="s">
        <v>83</v>
      </c>
      <c r="B6" s="16">
        <v>60</v>
      </c>
      <c r="C6" s="16">
        <v>62</v>
      </c>
      <c r="D6" s="17">
        <f t="shared" si="0"/>
        <v>2</v>
      </c>
      <c r="E6" s="18">
        <f t="shared" si="1"/>
        <v>2</v>
      </c>
      <c r="F6" s="46">
        <f t="shared" si="3"/>
        <v>4</v>
      </c>
      <c r="G6" s="14">
        <f t="shared" si="2"/>
        <v>62</v>
      </c>
      <c r="H6" s="5"/>
      <c r="I6" s="6" t="s">
        <v>4</v>
      </c>
      <c r="J6" s="7">
        <f>AVERAGE(D3:D48)</f>
        <v>4.8695652173913047</v>
      </c>
      <c r="K6" s="7">
        <f>AVERAGE(D51:D111)</f>
        <v>8.6885245901639347</v>
      </c>
      <c r="L6" s="5" t="s">
        <v>0</v>
      </c>
      <c r="M6" s="5"/>
      <c r="N6" s="5"/>
    </row>
    <row r="7" spans="1:14" ht="15.75" customHeight="1" x14ac:dyDescent="0.2">
      <c r="A7" s="15" t="s">
        <v>84</v>
      </c>
      <c r="B7" s="16">
        <v>58</v>
      </c>
      <c r="C7" s="16">
        <v>62</v>
      </c>
      <c r="D7" s="17">
        <f t="shared" si="0"/>
        <v>4</v>
      </c>
      <c r="E7" s="18">
        <f t="shared" si="1"/>
        <v>4</v>
      </c>
      <c r="F7" s="46">
        <f t="shared" si="3"/>
        <v>0</v>
      </c>
      <c r="G7" s="14">
        <f t="shared" si="2"/>
        <v>62</v>
      </c>
      <c r="H7" s="5"/>
      <c r="I7" s="6" t="s">
        <v>140</v>
      </c>
      <c r="J7" s="7">
        <f>STDEV(D3:D48)</f>
        <v>4.6600366982445003</v>
      </c>
      <c r="K7" s="7">
        <f>STDEV(D51:D111)</f>
        <v>7.0911705277444783</v>
      </c>
      <c r="L7" s="5" t="s">
        <v>191</v>
      </c>
      <c r="M7" s="5"/>
      <c r="N7" s="5"/>
    </row>
    <row r="8" spans="1:14" ht="15.75" customHeight="1" x14ac:dyDescent="0.2">
      <c r="A8" s="15" t="s">
        <v>85</v>
      </c>
      <c r="B8" s="16">
        <v>56</v>
      </c>
      <c r="C8" s="16">
        <v>62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62</v>
      </c>
      <c r="H8" s="5"/>
      <c r="I8" s="6" t="s">
        <v>5</v>
      </c>
      <c r="J8" s="8">
        <f>COUNTIF(E3:E48,"&gt;0")/J3</f>
        <v>0.94117647058823528</v>
      </c>
      <c r="K8" s="8">
        <f>COUNTIF(E51:E111,"&gt;0")/K3</f>
        <v>1</v>
      </c>
      <c r="L8" s="5" t="s">
        <v>146</v>
      </c>
      <c r="M8" s="5"/>
      <c r="N8" s="5"/>
    </row>
    <row r="9" spans="1:14" ht="15.75" customHeight="1" x14ac:dyDescent="0.2">
      <c r="A9" s="15" t="s">
        <v>86</v>
      </c>
      <c r="B9" s="16">
        <v>54</v>
      </c>
      <c r="C9" s="16">
        <v>60</v>
      </c>
      <c r="D9" s="17">
        <f t="shared" si="0"/>
        <v>6</v>
      </c>
      <c r="E9" s="18">
        <f t="shared" si="1"/>
        <v>6</v>
      </c>
      <c r="F9" s="46">
        <f t="shared" si="3"/>
        <v>2</v>
      </c>
      <c r="G9" s="14">
        <f t="shared" si="2"/>
        <v>60</v>
      </c>
      <c r="H9" s="5"/>
      <c r="I9" s="6" t="s">
        <v>6</v>
      </c>
      <c r="J9" s="9">
        <f>SUM(E3:E48)</f>
        <v>232</v>
      </c>
      <c r="K9" s="10">
        <f>SUM(E51:E111)</f>
        <v>530</v>
      </c>
      <c r="L9" s="5" t="s">
        <v>147</v>
      </c>
      <c r="M9" s="5"/>
      <c r="N9" s="5"/>
    </row>
    <row r="10" spans="1:14" ht="15.75" customHeight="1" x14ac:dyDescent="0.2">
      <c r="A10" s="15" t="s">
        <v>87</v>
      </c>
      <c r="B10" s="16">
        <v>52</v>
      </c>
      <c r="C10" s="16">
        <v>58</v>
      </c>
      <c r="D10" s="17">
        <f t="shared" si="0"/>
        <v>6</v>
      </c>
      <c r="E10" s="18">
        <f t="shared" si="1"/>
        <v>6</v>
      </c>
      <c r="F10" s="46">
        <f t="shared" si="3"/>
        <v>2</v>
      </c>
      <c r="G10" s="14">
        <f t="shared" si="2"/>
        <v>58</v>
      </c>
      <c r="H10" s="5"/>
      <c r="I10" s="7" t="s">
        <v>69</v>
      </c>
      <c r="J10" s="7">
        <f>J9/J2</f>
        <v>3.5151515151515151</v>
      </c>
      <c r="K10" s="7">
        <f>K9/K2</f>
        <v>9.8148148148148149</v>
      </c>
      <c r="L10" s="5" t="s">
        <v>148</v>
      </c>
      <c r="M10" s="5"/>
      <c r="N10" s="5"/>
    </row>
    <row r="11" spans="1:14" ht="15.75" customHeight="1" x14ac:dyDescent="0.2">
      <c r="A11" s="15" t="s">
        <v>88</v>
      </c>
      <c r="B11" s="16">
        <v>50</v>
      </c>
      <c r="C11" s="16">
        <v>55</v>
      </c>
      <c r="D11" s="17">
        <f t="shared" si="0"/>
        <v>5</v>
      </c>
      <c r="E11" s="18">
        <f t="shared" si="1"/>
        <v>5</v>
      </c>
      <c r="F11" s="46">
        <f t="shared" si="3"/>
        <v>3</v>
      </c>
      <c r="G11" s="14">
        <f t="shared" si="2"/>
        <v>55</v>
      </c>
      <c r="H11" s="5"/>
      <c r="I11" s="7" t="s">
        <v>141</v>
      </c>
      <c r="J11" s="7">
        <f>SUM(C3:C48)/SUM(B3:B48)</f>
        <v>1.1939393939393939</v>
      </c>
      <c r="K11" s="7">
        <f>SUM(C51:C111)/SUM(B51:B111)</f>
        <v>1.3774928774928774</v>
      </c>
      <c r="L11" s="5" t="s">
        <v>149</v>
      </c>
      <c r="M11" s="5"/>
      <c r="N11" s="5"/>
    </row>
    <row r="12" spans="1:14" ht="15.75" customHeight="1" x14ac:dyDescent="0.2">
      <c r="A12" s="15" t="s">
        <v>89</v>
      </c>
      <c r="B12" s="16">
        <v>49</v>
      </c>
      <c r="C12" s="16">
        <v>55</v>
      </c>
      <c r="D12" s="17">
        <f t="shared" si="0"/>
        <v>6</v>
      </c>
      <c r="E12" s="18">
        <f t="shared" si="1"/>
        <v>6</v>
      </c>
      <c r="F12" s="46">
        <f t="shared" si="3"/>
        <v>0</v>
      </c>
      <c r="G12" s="14">
        <f t="shared" si="2"/>
        <v>55</v>
      </c>
      <c r="H12" s="5"/>
      <c r="I12" s="11" t="s">
        <v>142</v>
      </c>
      <c r="J12" s="7">
        <v>9</v>
      </c>
      <c r="K12" s="7">
        <v>6.8</v>
      </c>
      <c r="L12" s="5"/>
      <c r="M12" s="5"/>
      <c r="N12" s="5"/>
    </row>
    <row r="13" spans="1:14" ht="15.75" customHeight="1" x14ac:dyDescent="0.2">
      <c r="A13" s="15" t="s">
        <v>90</v>
      </c>
      <c r="B13" s="16">
        <v>47</v>
      </c>
      <c r="C13" s="16">
        <v>55</v>
      </c>
      <c r="D13" s="17">
        <f t="shared" si="0"/>
        <v>8</v>
      </c>
      <c r="E13" s="18">
        <f t="shared" si="1"/>
        <v>8</v>
      </c>
      <c r="F13" s="46">
        <f t="shared" si="3"/>
        <v>0</v>
      </c>
      <c r="G13" s="14">
        <f t="shared" si="2"/>
        <v>55</v>
      </c>
      <c r="H13" s="5"/>
      <c r="I13" s="7" t="s">
        <v>143</v>
      </c>
      <c r="J13" s="23">
        <f>1/J11</f>
        <v>0.83756345177664981</v>
      </c>
      <c r="K13" s="23">
        <f>1/K11</f>
        <v>0.72595656670113762</v>
      </c>
      <c r="L13" s="5"/>
      <c r="M13" s="5"/>
      <c r="N13" s="5"/>
    </row>
    <row r="14" spans="1:14" ht="15.75" customHeight="1" x14ac:dyDescent="0.2">
      <c r="A14" s="15">
        <v>41650</v>
      </c>
      <c r="B14" s="16">
        <v>45</v>
      </c>
      <c r="C14" s="16">
        <v>53</v>
      </c>
      <c r="D14" s="17">
        <f t="shared" si="0"/>
        <v>8</v>
      </c>
      <c r="E14" s="18">
        <f t="shared" si="1"/>
        <v>8</v>
      </c>
      <c r="F14" s="46">
        <f t="shared" si="3"/>
        <v>2</v>
      </c>
      <c r="G14" s="14">
        <f t="shared" si="2"/>
        <v>53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>
        <v>41681</v>
      </c>
      <c r="B15" s="16">
        <v>43</v>
      </c>
      <c r="C15" s="16">
        <v>53</v>
      </c>
      <c r="D15" s="17">
        <f t="shared" si="0"/>
        <v>10</v>
      </c>
      <c r="E15" s="18">
        <f t="shared" si="1"/>
        <v>10</v>
      </c>
      <c r="F15" s="46">
        <f t="shared" si="3"/>
        <v>0</v>
      </c>
      <c r="G15" s="14">
        <f t="shared" si="2"/>
        <v>53</v>
      </c>
      <c r="H15" s="5"/>
      <c r="I15" s="7" t="s">
        <v>266</v>
      </c>
      <c r="J15" s="7">
        <f>(SUMPRODUCT(D3:D48,D3:D48))/J2</f>
        <v>31.333333333333332</v>
      </c>
      <c r="K15" s="7">
        <f>(SUMPRODUCT(D51:D111,D51:D111))/K2</f>
        <v>141.14814814814815</v>
      </c>
      <c r="L15" s="5"/>
      <c r="M15" s="5"/>
      <c r="N15" s="5"/>
    </row>
    <row r="16" spans="1:14" ht="15.75" customHeight="1" x14ac:dyDescent="0.2">
      <c r="A16" s="15">
        <v>41709</v>
      </c>
      <c r="B16" s="16">
        <v>41</v>
      </c>
      <c r="C16" s="16">
        <v>53</v>
      </c>
      <c r="D16" s="17">
        <f t="shared" si="0"/>
        <v>12</v>
      </c>
      <c r="E16" s="18">
        <f t="shared" si="1"/>
        <v>12</v>
      </c>
      <c r="F16" s="46">
        <f t="shared" si="3"/>
        <v>0</v>
      </c>
      <c r="G16" s="14">
        <f t="shared" si="2"/>
        <v>53</v>
      </c>
      <c r="H16" s="5"/>
      <c r="I16" s="7" t="s">
        <v>267</v>
      </c>
      <c r="J16" s="7">
        <f>ABS(1-J13)</f>
        <v>0.16243654822335019</v>
      </c>
      <c r="K16" s="7">
        <f>ABS(1-K13)</f>
        <v>0.27404343329886238</v>
      </c>
      <c r="L16" s="5"/>
      <c r="M16" s="5"/>
      <c r="N16" s="5"/>
    </row>
    <row r="17" spans="1:14" ht="15.75" customHeight="1" x14ac:dyDescent="0.2">
      <c r="A17" s="15">
        <v>41740</v>
      </c>
      <c r="B17" s="16">
        <v>39</v>
      </c>
      <c r="C17" s="16">
        <v>53</v>
      </c>
      <c r="D17" s="17">
        <f t="shared" si="0"/>
        <v>14</v>
      </c>
      <c r="E17" s="18">
        <f t="shared" si="1"/>
        <v>14</v>
      </c>
      <c r="F17" s="46">
        <f t="shared" si="3"/>
        <v>0</v>
      </c>
      <c r="G17" s="14">
        <f t="shared" si="2"/>
        <v>53</v>
      </c>
      <c r="H17" s="5"/>
      <c r="I17" s="7" t="s">
        <v>287</v>
      </c>
      <c r="J17" s="26">
        <f>J2/J3</f>
        <v>1.9411764705882353</v>
      </c>
      <c r="K17" s="26">
        <f>K2/K3</f>
        <v>1.0588235294117647</v>
      </c>
      <c r="L17" s="5"/>
      <c r="M17" s="5"/>
      <c r="N17" s="5"/>
    </row>
    <row r="18" spans="1:14" ht="15.75" customHeight="1" x14ac:dyDescent="0.2">
      <c r="A18" s="15">
        <v>41770</v>
      </c>
      <c r="B18" s="16">
        <v>37</v>
      </c>
      <c r="C18" s="16">
        <v>40</v>
      </c>
      <c r="D18" s="17">
        <f t="shared" si="0"/>
        <v>3</v>
      </c>
      <c r="E18" s="18">
        <f t="shared" si="1"/>
        <v>3</v>
      </c>
      <c r="F18" s="46">
        <f t="shared" si="3"/>
        <v>13</v>
      </c>
      <c r="G18" s="14">
        <f t="shared" si="2"/>
        <v>40</v>
      </c>
      <c r="H18" s="5"/>
      <c r="I18" s="7" t="s">
        <v>314</v>
      </c>
      <c r="J18" s="26">
        <f>STDEV(F3:F48)</f>
        <v>3.5259415500851339</v>
      </c>
      <c r="K18" s="26">
        <f>STDEV(F51:F111)</f>
        <v>2.4790890167440898</v>
      </c>
      <c r="L18" s="5"/>
      <c r="M18" s="5"/>
      <c r="N18" s="5"/>
    </row>
    <row r="19" spans="1:14" ht="15.75" customHeight="1" x14ac:dyDescent="0.2">
      <c r="A19" s="15">
        <v>41801</v>
      </c>
      <c r="B19" s="16">
        <v>35</v>
      </c>
      <c r="C19" s="16">
        <v>39</v>
      </c>
      <c r="D19" s="17">
        <f t="shared" si="0"/>
        <v>4</v>
      </c>
      <c r="E19" s="18">
        <f t="shared" si="1"/>
        <v>4</v>
      </c>
      <c r="F19" s="46">
        <f t="shared" si="3"/>
        <v>1</v>
      </c>
      <c r="G19" s="14">
        <f t="shared" si="2"/>
        <v>39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>
        <v>41831</v>
      </c>
      <c r="B20" s="16">
        <v>33</v>
      </c>
      <c r="C20" s="16">
        <v>39</v>
      </c>
      <c r="D20" s="17">
        <f t="shared" si="0"/>
        <v>6</v>
      </c>
      <c r="E20" s="18">
        <f t="shared" si="1"/>
        <v>6</v>
      </c>
      <c r="F20" s="46">
        <f t="shared" si="3"/>
        <v>0</v>
      </c>
      <c r="G20" s="14">
        <f t="shared" si="2"/>
        <v>39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41862</v>
      </c>
      <c r="B21" s="16">
        <v>31</v>
      </c>
      <c r="C21" s="16">
        <v>39</v>
      </c>
      <c r="D21" s="17">
        <f t="shared" si="0"/>
        <v>8</v>
      </c>
      <c r="E21" s="18">
        <f t="shared" si="1"/>
        <v>8</v>
      </c>
      <c r="F21" s="46">
        <f t="shared" si="3"/>
        <v>0</v>
      </c>
      <c r="G21" s="14">
        <f t="shared" si="2"/>
        <v>39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41893</v>
      </c>
      <c r="B22" s="16">
        <v>29</v>
      </c>
      <c r="C22" s="16">
        <v>39</v>
      </c>
      <c r="D22" s="17">
        <f t="shared" si="0"/>
        <v>10</v>
      </c>
      <c r="E22" s="18">
        <f t="shared" si="1"/>
        <v>10</v>
      </c>
      <c r="F22" s="46">
        <f t="shared" si="3"/>
        <v>0</v>
      </c>
      <c r="G22" s="14">
        <f t="shared" si="2"/>
        <v>39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41923</v>
      </c>
      <c r="B23" s="16">
        <v>27</v>
      </c>
      <c r="C23" s="16">
        <v>38</v>
      </c>
      <c r="D23" s="17">
        <f t="shared" si="0"/>
        <v>11</v>
      </c>
      <c r="E23" s="18">
        <f t="shared" si="1"/>
        <v>11</v>
      </c>
      <c r="F23" s="46">
        <f t="shared" si="3"/>
        <v>1</v>
      </c>
      <c r="G23" s="14">
        <f t="shared" si="2"/>
        <v>38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41954</v>
      </c>
      <c r="B24" s="16">
        <v>25</v>
      </c>
      <c r="C24" s="16">
        <v>38</v>
      </c>
      <c r="D24" s="17">
        <f t="shared" si="0"/>
        <v>13</v>
      </c>
      <c r="E24" s="18">
        <f t="shared" si="1"/>
        <v>13</v>
      </c>
      <c r="F24" s="46">
        <f t="shared" si="3"/>
        <v>0</v>
      </c>
      <c r="G24" s="14">
        <f t="shared" si="2"/>
        <v>38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41984</v>
      </c>
      <c r="B25" s="16">
        <v>23</v>
      </c>
      <c r="C25" s="16">
        <v>36</v>
      </c>
      <c r="D25" s="17">
        <f t="shared" si="0"/>
        <v>13</v>
      </c>
      <c r="E25" s="18">
        <f t="shared" si="1"/>
        <v>13</v>
      </c>
      <c r="F25" s="46">
        <f t="shared" si="3"/>
        <v>2</v>
      </c>
      <c r="G25" s="14">
        <f t="shared" si="2"/>
        <v>36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 t="s">
        <v>91</v>
      </c>
      <c r="B26" s="16">
        <v>21</v>
      </c>
      <c r="C26" s="16">
        <v>27</v>
      </c>
      <c r="D26" s="17">
        <f t="shared" si="0"/>
        <v>6</v>
      </c>
      <c r="E26" s="18">
        <f t="shared" si="1"/>
        <v>6</v>
      </c>
      <c r="F26" s="46">
        <f t="shared" si="3"/>
        <v>9</v>
      </c>
      <c r="G26" s="14">
        <f t="shared" si="2"/>
        <v>27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 t="s">
        <v>92</v>
      </c>
      <c r="B27" s="16">
        <v>19</v>
      </c>
      <c r="C27" s="16">
        <v>27</v>
      </c>
      <c r="D27" s="17">
        <f t="shared" si="0"/>
        <v>8</v>
      </c>
      <c r="E27" s="18">
        <f t="shared" si="1"/>
        <v>8</v>
      </c>
      <c r="F27" s="46">
        <f t="shared" si="3"/>
        <v>0</v>
      </c>
      <c r="G27" s="14">
        <f t="shared" si="2"/>
        <v>27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 t="s">
        <v>93</v>
      </c>
      <c r="B28" s="16">
        <v>17</v>
      </c>
      <c r="C28" s="16">
        <v>27</v>
      </c>
      <c r="D28" s="17">
        <f t="shared" si="0"/>
        <v>10</v>
      </c>
      <c r="E28" s="18">
        <f t="shared" si="1"/>
        <v>10</v>
      </c>
      <c r="F28" s="46">
        <f t="shared" si="3"/>
        <v>0</v>
      </c>
      <c r="G28" s="14">
        <f t="shared" si="2"/>
        <v>27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 t="s">
        <v>94</v>
      </c>
      <c r="B29" s="16">
        <v>16</v>
      </c>
      <c r="C29" s="16">
        <v>27</v>
      </c>
      <c r="D29" s="17">
        <f t="shared" si="0"/>
        <v>11</v>
      </c>
      <c r="E29" s="18">
        <f t="shared" si="1"/>
        <v>11</v>
      </c>
      <c r="F29" s="46">
        <f t="shared" si="3"/>
        <v>0</v>
      </c>
      <c r="G29" s="14">
        <f t="shared" si="2"/>
        <v>27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 t="s">
        <v>95</v>
      </c>
      <c r="B30" s="16">
        <v>14</v>
      </c>
      <c r="C30" s="16">
        <v>21</v>
      </c>
      <c r="D30" s="17">
        <f t="shared" si="0"/>
        <v>7</v>
      </c>
      <c r="E30" s="18">
        <f t="shared" si="1"/>
        <v>7</v>
      </c>
      <c r="F30" s="46">
        <f t="shared" si="3"/>
        <v>6</v>
      </c>
      <c r="G30" s="14">
        <f t="shared" si="2"/>
        <v>21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 t="s">
        <v>96</v>
      </c>
      <c r="B31" s="16">
        <v>12</v>
      </c>
      <c r="C31" s="16">
        <v>16</v>
      </c>
      <c r="D31" s="17">
        <f t="shared" si="0"/>
        <v>4</v>
      </c>
      <c r="E31" s="18">
        <f t="shared" si="1"/>
        <v>4</v>
      </c>
      <c r="F31" s="46">
        <f t="shared" si="3"/>
        <v>5</v>
      </c>
      <c r="G31" s="14">
        <f t="shared" si="2"/>
        <v>16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 t="s">
        <v>97</v>
      </c>
      <c r="B32" s="16">
        <v>10</v>
      </c>
      <c r="C32" s="16">
        <v>14</v>
      </c>
      <c r="D32" s="17">
        <f t="shared" si="0"/>
        <v>4</v>
      </c>
      <c r="E32" s="18">
        <f t="shared" si="1"/>
        <v>4</v>
      </c>
      <c r="F32" s="46">
        <f t="shared" si="3"/>
        <v>2</v>
      </c>
      <c r="G32" s="14">
        <f t="shared" si="2"/>
        <v>14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98</v>
      </c>
      <c r="B33" s="16">
        <v>8</v>
      </c>
      <c r="C33" s="16">
        <v>13</v>
      </c>
      <c r="D33" s="17">
        <f t="shared" si="0"/>
        <v>5</v>
      </c>
      <c r="E33" s="18">
        <f t="shared" si="1"/>
        <v>5</v>
      </c>
      <c r="F33" s="46">
        <f t="shared" si="3"/>
        <v>1</v>
      </c>
      <c r="G33" s="14">
        <f t="shared" si="2"/>
        <v>13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99</v>
      </c>
      <c r="B34" s="16">
        <v>6</v>
      </c>
      <c r="C34" s="16">
        <v>13</v>
      </c>
      <c r="D34" s="17">
        <f t="shared" si="0"/>
        <v>7</v>
      </c>
      <c r="E34" s="18">
        <f t="shared" si="1"/>
        <v>7</v>
      </c>
      <c r="F34" s="46">
        <f t="shared" si="3"/>
        <v>0</v>
      </c>
      <c r="G34" s="14">
        <f t="shared" si="2"/>
        <v>13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100</v>
      </c>
      <c r="B35" s="16">
        <v>4</v>
      </c>
      <c r="C35" s="16">
        <v>13</v>
      </c>
      <c r="D35" s="17">
        <f t="shared" si="0"/>
        <v>9</v>
      </c>
      <c r="E35" s="18">
        <f t="shared" si="1"/>
        <v>9</v>
      </c>
      <c r="F35" s="46">
        <f t="shared" si="3"/>
        <v>0</v>
      </c>
      <c r="G35" s="14">
        <f t="shared" si="2"/>
        <v>13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101</v>
      </c>
      <c r="B36" s="16">
        <v>2</v>
      </c>
      <c r="C36" s="16">
        <v>1</v>
      </c>
      <c r="D36" s="17">
        <f t="shared" si="0"/>
        <v>-1</v>
      </c>
      <c r="E36" s="18">
        <f t="shared" si="1"/>
        <v>0</v>
      </c>
      <c r="F36" s="46">
        <f t="shared" si="3"/>
        <v>12</v>
      </c>
      <c r="G36" s="14">
        <f t="shared" si="2"/>
        <v>2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102</v>
      </c>
      <c r="B37" s="16">
        <v>0</v>
      </c>
      <c r="C37" s="16">
        <v>-7</v>
      </c>
      <c r="D37" s="17">
        <f t="shared" si="0"/>
        <v>-7</v>
      </c>
      <c r="E37" s="18">
        <f t="shared" si="1"/>
        <v>0</v>
      </c>
      <c r="F37" s="46">
        <f t="shared" si="3"/>
        <v>8</v>
      </c>
      <c r="G37" s="14">
        <f t="shared" si="2"/>
        <v>0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>
        <f t="shared" si="0"/>
        <v>0</v>
      </c>
      <c r="E38" s="18">
        <f t="shared" si="1"/>
        <v>0</v>
      </c>
      <c r="F38" s="46" t="str">
        <f t="shared" si="3"/>
        <v/>
      </c>
      <c r="G38" s="14">
        <f t="shared" si="2"/>
        <v>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>
        <f t="shared" si="0"/>
        <v>0</v>
      </c>
      <c r="E39" s="18">
        <f t="shared" si="1"/>
        <v>0</v>
      </c>
      <c r="F39" s="46" t="str">
        <f t="shared" si="3"/>
        <v/>
      </c>
      <c r="G39" s="14">
        <f t="shared" si="2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>
        <f t="shared" si="0"/>
        <v>0</v>
      </c>
      <c r="E40" s="18">
        <f t="shared" si="1"/>
        <v>0</v>
      </c>
      <c r="F40" s="46" t="str">
        <f t="shared" si="3"/>
        <v/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>
        <f t="shared" si="0"/>
        <v>0</v>
      </c>
      <c r="E44" s="22">
        <f t="shared" si="1"/>
        <v>0</v>
      </c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54</v>
      </c>
      <c r="C51" s="16">
        <v>54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54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53</v>
      </c>
      <c r="C52" s="16">
        <v>54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54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52</v>
      </c>
      <c r="C53" s="16">
        <v>54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54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51</v>
      </c>
      <c r="C54" s="16">
        <v>54</v>
      </c>
      <c r="D54" s="17">
        <f t="shared" si="5"/>
        <v>3</v>
      </c>
      <c r="E54" s="18">
        <f t="shared" si="6"/>
        <v>3</v>
      </c>
      <c r="F54" s="46">
        <f t="shared" si="3"/>
        <v>0</v>
      </c>
      <c r="G54" s="14">
        <f t="shared" si="4"/>
        <v>54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50</v>
      </c>
      <c r="C55" s="16">
        <v>54</v>
      </c>
      <c r="D55" s="17">
        <f t="shared" si="5"/>
        <v>4</v>
      </c>
      <c r="E55" s="18">
        <f t="shared" si="6"/>
        <v>4</v>
      </c>
      <c r="F55" s="46">
        <f t="shared" si="3"/>
        <v>0</v>
      </c>
      <c r="G55" s="14">
        <f t="shared" si="4"/>
        <v>54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49</v>
      </c>
      <c r="C56" s="16">
        <v>54</v>
      </c>
      <c r="D56" s="17">
        <f t="shared" si="5"/>
        <v>5</v>
      </c>
      <c r="E56" s="18">
        <f t="shared" si="6"/>
        <v>5</v>
      </c>
      <c r="F56" s="46">
        <f t="shared" si="3"/>
        <v>0</v>
      </c>
      <c r="G56" s="14">
        <f t="shared" si="4"/>
        <v>54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48</v>
      </c>
      <c r="C57" s="16">
        <v>54</v>
      </c>
      <c r="D57" s="17">
        <f t="shared" si="5"/>
        <v>6</v>
      </c>
      <c r="E57" s="18">
        <f t="shared" si="6"/>
        <v>6</v>
      </c>
      <c r="F57" s="46">
        <f t="shared" si="3"/>
        <v>0</v>
      </c>
      <c r="G57" s="14">
        <f t="shared" si="4"/>
        <v>54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47</v>
      </c>
      <c r="C58" s="16">
        <v>54</v>
      </c>
      <c r="D58" s="17">
        <f t="shared" si="5"/>
        <v>7</v>
      </c>
      <c r="E58" s="18">
        <f t="shared" si="6"/>
        <v>7</v>
      </c>
      <c r="F58" s="46">
        <f t="shared" si="3"/>
        <v>0</v>
      </c>
      <c r="G58" s="14">
        <f t="shared" si="4"/>
        <v>54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46</v>
      </c>
      <c r="C59" s="16">
        <v>50</v>
      </c>
      <c r="D59" s="17">
        <f t="shared" si="5"/>
        <v>4</v>
      </c>
      <c r="E59" s="18">
        <f t="shared" si="6"/>
        <v>4</v>
      </c>
      <c r="F59" s="46">
        <f t="shared" si="3"/>
        <v>4</v>
      </c>
      <c r="G59" s="14">
        <f t="shared" si="4"/>
        <v>50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44</v>
      </c>
      <c r="C60" s="16">
        <v>49</v>
      </c>
      <c r="D60" s="17">
        <f t="shared" si="5"/>
        <v>5</v>
      </c>
      <c r="E60" s="18">
        <f t="shared" si="6"/>
        <v>5</v>
      </c>
      <c r="F60" s="46">
        <f t="shared" si="3"/>
        <v>1</v>
      </c>
      <c r="G60" s="14">
        <f t="shared" si="4"/>
        <v>49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43</v>
      </c>
      <c r="C61" s="16">
        <v>49</v>
      </c>
      <c r="D61" s="17">
        <f t="shared" si="5"/>
        <v>6</v>
      </c>
      <c r="E61" s="18">
        <f t="shared" si="6"/>
        <v>6</v>
      </c>
      <c r="F61" s="46">
        <f t="shared" si="3"/>
        <v>0</v>
      </c>
      <c r="G61" s="14">
        <f t="shared" si="4"/>
        <v>49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42</v>
      </c>
      <c r="C62" s="16">
        <v>49</v>
      </c>
      <c r="D62" s="17">
        <f t="shared" si="5"/>
        <v>7</v>
      </c>
      <c r="E62" s="18">
        <f t="shared" si="6"/>
        <v>7</v>
      </c>
      <c r="F62" s="46">
        <f t="shared" si="3"/>
        <v>0</v>
      </c>
      <c r="G62" s="14">
        <f t="shared" si="4"/>
        <v>49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41</v>
      </c>
      <c r="C63" s="16">
        <v>49</v>
      </c>
      <c r="D63" s="17">
        <f t="shared" si="5"/>
        <v>8</v>
      </c>
      <c r="E63" s="18">
        <f t="shared" si="6"/>
        <v>8</v>
      </c>
      <c r="F63" s="46">
        <f t="shared" si="3"/>
        <v>0</v>
      </c>
      <c r="G63" s="14">
        <f t="shared" si="4"/>
        <v>49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40</v>
      </c>
      <c r="C64" s="16">
        <v>49</v>
      </c>
      <c r="D64" s="17">
        <f t="shared" si="5"/>
        <v>9</v>
      </c>
      <c r="E64" s="18">
        <f t="shared" si="6"/>
        <v>9</v>
      </c>
      <c r="F64" s="46">
        <f t="shared" si="3"/>
        <v>0</v>
      </c>
      <c r="G64" s="14">
        <f t="shared" si="4"/>
        <v>49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39</v>
      </c>
      <c r="C65" s="16">
        <v>48</v>
      </c>
      <c r="D65" s="17">
        <f t="shared" si="5"/>
        <v>9</v>
      </c>
      <c r="E65" s="18">
        <f t="shared" si="6"/>
        <v>9</v>
      </c>
      <c r="F65" s="46">
        <f t="shared" si="3"/>
        <v>1</v>
      </c>
      <c r="G65" s="14">
        <f t="shared" si="4"/>
        <v>48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38</v>
      </c>
      <c r="C66" s="16">
        <v>42</v>
      </c>
      <c r="D66" s="17">
        <f t="shared" si="5"/>
        <v>4</v>
      </c>
      <c r="E66" s="18">
        <f t="shared" si="6"/>
        <v>4</v>
      </c>
      <c r="F66" s="46">
        <f t="shared" si="3"/>
        <v>6</v>
      </c>
      <c r="G66" s="14">
        <f t="shared" si="4"/>
        <v>42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37</v>
      </c>
      <c r="C67" s="16">
        <v>42</v>
      </c>
      <c r="D67" s="17">
        <f t="shared" si="5"/>
        <v>5</v>
      </c>
      <c r="E67" s="18">
        <f t="shared" si="6"/>
        <v>5</v>
      </c>
      <c r="F67" s="46">
        <f t="shared" si="3"/>
        <v>0</v>
      </c>
      <c r="G67" s="14">
        <f t="shared" si="4"/>
        <v>42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36</v>
      </c>
      <c r="C68" s="16">
        <v>42</v>
      </c>
      <c r="D68" s="17">
        <f t="shared" si="5"/>
        <v>6</v>
      </c>
      <c r="E68" s="18">
        <f t="shared" si="6"/>
        <v>6</v>
      </c>
      <c r="F68" s="46">
        <f t="shared" si="3"/>
        <v>0</v>
      </c>
      <c r="G68" s="14">
        <f t="shared" si="4"/>
        <v>42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35</v>
      </c>
      <c r="C69" s="16">
        <v>42</v>
      </c>
      <c r="D69" s="17">
        <f t="shared" si="5"/>
        <v>7</v>
      </c>
      <c r="E69" s="18">
        <f t="shared" si="6"/>
        <v>7</v>
      </c>
      <c r="F69" s="46">
        <f t="shared" ref="F69:F111" si="7">IF(B68,C68-C69,"")</f>
        <v>0</v>
      </c>
      <c r="G69" s="14">
        <f t="shared" si="4"/>
        <v>42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34</v>
      </c>
      <c r="C70" s="16">
        <v>42</v>
      </c>
      <c r="D70" s="17">
        <f t="shared" si="5"/>
        <v>8</v>
      </c>
      <c r="E70" s="18">
        <f t="shared" si="6"/>
        <v>8</v>
      </c>
      <c r="F70" s="46">
        <f t="shared" si="7"/>
        <v>0</v>
      </c>
      <c r="G70" s="14">
        <f t="shared" si="4"/>
        <v>42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33</v>
      </c>
      <c r="C71" s="16">
        <v>42</v>
      </c>
      <c r="D71" s="17">
        <f t="shared" si="5"/>
        <v>9</v>
      </c>
      <c r="E71" s="18">
        <f t="shared" si="6"/>
        <v>9</v>
      </c>
      <c r="F71" s="46">
        <f t="shared" si="7"/>
        <v>0</v>
      </c>
      <c r="G71" s="14">
        <f t="shared" si="4"/>
        <v>42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32</v>
      </c>
      <c r="C72" s="16">
        <v>42</v>
      </c>
      <c r="D72" s="17">
        <f t="shared" si="5"/>
        <v>10</v>
      </c>
      <c r="E72" s="18">
        <f t="shared" si="6"/>
        <v>10</v>
      </c>
      <c r="F72" s="46">
        <f t="shared" si="7"/>
        <v>0</v>
      </c>
      <c r="G72" s="14">
        <f t="shared" si="4"/>
        <v>42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31</v>
      </c>
      <c r="C73" s="16">
        <v>42</v>
      </c>
      <c r="D73" s="17">
        <f t="shared" si="5"/>
        <v>11</v>
      </c>
      <c r="E73" s="18">
        <f t="shared" si="6"/>
        <v>11</v>
      </c>
      <c r="F73" s="46">
        <f t="shared" si="7"/>
        <v>0</v>
      </c>
      <c r="G73" s="14">
        <f t="shared" si="4"/>
        <v>42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30</v>
      </c>
      <c r="C74" s="16">
        <v>42</v>
      </c>
      <c r="D74" s="17">
        <f t="shared" si="5"/>
        <v>12</v>
      </c>
      <c r="E74" s="18">
        <f t="shared" si="6"/>
        <v>12</v>
      </c>
      <c r="F74" s="46">
        <f t="shared" si="7"/>
        <v>0</v>
      </c>
      <c r="G74" s="14">
        <f t="shared" si="4"/>
        <v>42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29</v>
      </c>
      <c r="C75" s="16">
        <v>42</v>
      </c>
      <c r="D75" s="17">
        <f t="shared" si="5"/>
        <v>13</v>
      </c>
      <c r="E75" s="18">
        <f t="shared" si="6"/>
        <v>13</v>
      </c>
      <c r="F75" s="46">
        <f t="shared" si="7"/>
        <v>0</v>
      </c>
      <c r="G75" s="14">
        <f t="shared" si="4"/>
        <v>42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28</v>
      </c>
      <c r="C76" s="16">
        <v>42</v>
      </c>
      <c r="D76" s="17">
        <f t="shared" si="5"/>
        <v>14</v>
      </c>
      <c r="E76" s="18">
        <f t="shared" si="6"/>
        <v>14</v>
      </c>
      <c r="F76" s="46">
        <f t="shared" si="7"/>
        <v>0</v>
      </c>
      <c r="G76" s="14">
        <f t="shared" si="4"/>
        <v>42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26</v>
      </c>
      <c r="C77" s="16">
        <v>42</v>
      </c>
      <c r="D77" s="17">
        <f t="shared" si="5"/>
        <v>16</v>
      </c>
      <c r="E77" s="18">
        <f t="shared" si="6"/>
        <v>16</v>
      </c>
      <c r="F77" s="46">
        <f t="shared" si="7"/>
        <v>0</v>
      </c>
      <c r="G77" s="14">
        <f t="shared" si="4"/>
        <v>42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25</v>
      </c>
      <c r="C78" s="16">
        <v>42</v>
      </c>
      <c r="D78" s="17">
        <f t="shared" si="5"/>
        <v>17</v>
      </c>
      <c r="E78" s="18">
        <f t="shared" si="6"/>
        <v>17</v>
      </c>
      <c r="F78" s="46">
        <f t="shared" si="7"/>
        <v>0</v>
      </c>
      <c r="G78" s="14">
        <f t="shared" si="4"/>
        <v>42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24</v>
      </c>
      <c r="C79" s="16">
        <v>42</v>
      </c>
      <c r="D79" s="17">
        <f t="shared" si="5"/>
        <v>18</v>
      </c>
      <c r="E79" s="18">
        <f t="shared" si="6"/>
        <v>18</v>
      </c>
      <c r="F79" s="46">
        <f t="shared" si="7"/>
        <v>0</v>
      </c>
      <c r="G79" s="14">
        <f t="shared" si="4"/>
        <v>42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23</v>
      </c>
      <c r="C80" s="16">
        <v>42</v>
      </c>
      <c r="D80" s="17">
        <f t="shared" si="5"/>
        <v>19</v>
      </c>
      <c r="E80" s="18">
        <f t="shared" si="6"/>
        <v>19</v>
      </c>
      <c r="F80" s="46">
        <f t="shared" si="7"/>
        <v>0</v>
      </c>
      <c r="G80" s="14">
        <f t="shared" si="4"/>
        <v>42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22</v>
      </c>
      <c r="C81" s="16">
        <v>42</v>
      </c>
      <c r="D81" s="17">
        <f t="shared" si="5"/>
        <v>20</v>
      </c>
      <c r="E81" s="18">
        <f t="shared" si="6"/>
        <v>20</v>
      </c>
      <c r="F81" s="46">
        <f t="shared" si="7"/>
        <v>0</v>
      </c>
      <c r="G81" s="14">
        <f t="shared" si="4"/>
        <v>42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21</v>
      </c>
      <c r="C82" s="16">
        <v>42</v>
      </c>
      <c r="D82" s="17">
        <f t="shared" si="5"/>
        <v>21</v>
      </c>
      <c r="E82" s="18">
        <f t="shared" si="6"/>
        <v>21</v>
      </c>
      <c r="F82" s="46">
        <f t="shared" si="7"/>
        <v>0</v>
      </c>
      <c r="G82" s="14">
        <f t="shared" si="4"/>
        <v>42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20</v>
      </c>
      <c r="C83" s="16">
        <v>42</v>
      </c>
      <c r="D83" s="17">
        <f t="shared" si="5"/>
        <v>22</v>
      </c>
      <c r="E83" s="18">
        <f t="shared" si="6"/>
        <v>22</v>
      </c>
      <c r="F83" s="46">
        <f t="shared" si="7"/>
        <v>0</v>
      </c>
      <c r="G83" s="14">
        <f t="shared" si="4"/>
        <v>42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19</v>
      </c>
      <c r="C84" s="16">
        <v>40</v>
      </c>
      <c r="D84" s="17">
        <f t="shared" si="5"/>
        <v>21</v>
      </c>
      <c r="E84" s="18">
        <f t="shared" si="6"/>
        <v>21</v>
      </c>
      <c r="F84" s="46">
        <f t="shared" si="7"/>
        <v>2</v>
      </c>
      <c r="G84" s="14">
        <f t="shared" si="4"/>
        <v>40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18</v>
      </c>
      <c r="C85" s="16">
        <v>40</v>
      </c>
      <c r="D85" s="17">
        <f t="shared" si="5"/>
        <v>22</v>
      </c>
      <c r="E85" s="18">
        <f t="shared" si="6"/>
        <v>22</v>
      </c>
      <c r="F85" s="46">
        <f t="shared" si="7"/>
        <v>0</v>
      </c>
      <c r="G85" s="14">
        <f t="shared" si="4"/>
        <v>40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17</v>
      </c>
      <c r="C86" s="16">
        <v>40</v>
      </c>
      <c r="D86" s="17">
        <f t="shared" si="5"/>
        <v>23</v>
      </c>
      <c r="E86" s="18">
        <f t="shared" si="6"/>
        <v>23</v>
      </c>
      <c r="F86" s="46">
        <f t="shared" si="7"/>
        <v>0</v>
      </c>
      <c r="G86" s="14">
        <f t="shared" si="4"/>
        <v>40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16</v>
      </c>
      <c r="C87" s="16">
        <v>40</v>
      </c>
      <c r="D87" s="17">
        <f t="shared" si="5"/>
        <v>24</v>
      </c>
      <c r="E87" s="18">
        <f t="shared" si="6"/>
        <v>24</v>
      </c>
      <c r="F87" s="46">
        <f t="shared" si="7"/>
        <v>0</v>
      </c>
      <c r="G87" s="14">
        <f t="shared" si="4"/>
        <v>40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15</v>
      </c>
      <c r="C88" s="16">
        <v>40</v>
      </c>
      <c r="D88" s="17">
        <f t="shared" si="5"/>
        <v>25</v>
      </c>
      <c r="E88" s="18">
        <f t="shared" si="6"/>
        <v>25</v>
      </c>
      <c r="F88" s="46">
        <f t="shared" si="7"/>
        <v>0</v>
      </c>
      <c r="G88" s="14">
        <f t="shared" si="4"/>
        <v>40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14</v>
      </c>
      <c r="C89" s="16">
        <v>26</v>
      </c>
      <c r="D89" s="17">
        <f t="shared" si="5"/>
        <v>12</v>
      </c>
      <c r="E89" s="18">
        <f t="shared" si="6"/>
        <v>12</v>
      </c>
      <c r="F89" s="46">
        <f t="shared" si="7"/>
        <v>14</v>
      </c>
      <c r="G89" s="14">
        <f t="shared" si="4"/>
        <v>26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13</v>
      </c>
      <c r="C90" s="16">
        <v>24</v>
      </c>
      <c r="D90" s="17">
        <f t="shared" si="5"/>
        <v>11</v>
      </c>
      <c r="E90" s="18">
        <f t="shared" si="6"/>
        <v>11</v>
      </c>
      <c r="F90" s="46">
        <f t="shared" si="7"/>
        <v>2</v>
      </c>
      <c r="G90" s="14">
        <f t="shared" si="4"/>
        <v>24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12</v>
      </c>
      <c r="C91" s="16">
        <v>24</v>
      </c>
      <c r="D91" s="17">
        <f t="shared" si="5"/>
        <v>12</v>
      </c>
      <c r="E91" s="18">
        <f t="shared" si="6"/>
        <v>12</v>
      </c>
      <c r="F91" s="46">
        <f t="shared" si="7"/>
        <v>0</v>
      </c>
      <c r="G91" s="14">
        <f t="shared" si="4"/>
        <v>24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11</v>
      </c>
      <c r="C92" s="16">
        <v>17</v>
      </c>
      <c r="D92" s="17">
        <f t="shared" si="5"/>
        <v>6</v>
      </c>
      <c r="E92" s="18">
        <f t="shared" si="6"/>
        <v>6</v>
      </c>
      <c r="F92" s="46">
        <f t="shared" si="7"/>
        <v>7</v>
      </c>
      <c r="G92" s="14">
        <f t="shared" si="4"/>
        <v>17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10</v>
      </c>
      <c r="C93" s="16">
        <v>17</v>
      </c>
      <c r="D93" s="17">
        <f t="shared" si="5"/>
        <v>7</v>
      </c>
      <c r="E93" s="18">
        <f t="shared" si="6"/>
        <v>7</v>
      </c>
      <c r="F93" s="46">
        <f t="shared" si="7"/>
        <v>0</v>
      </c>
      <c r="G93" s="14">
        <f t="shared" si="4"/>
        <v>17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8</v>
      </c>
      <c r="C94" s="16">
        <v>11</v>
      </c>
      <c r="D94" s="17">
        <f t="shared" si="5"/>
        <v>3</v>
      </c>
      <c r="E94" s="18">
        <f t="shared" si="6"/>
        <v>3</v>
      </c>
      <c r="F94" s="46">
        <f t="shared" si="7"/>
        <v>6</v>
      </c>
      <c r="G94" s="14">
        <f t="shared" si="4"/>
        <v>11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7</v>
      </c>
      <c r="C95" s="16">
        <v>11</v>
      </c>
      <c r="D95" s="17">
        <f t="shared" si="5"/>
        <v>4</v>
      </c>
      <c r="E95" s="18">
        <f t="shared" si="6"/>
        <v>4</v>
      </c>
      <c r="F95" s="46">
        <f t="shared" si="7"/>
        <v>0</v>
      </c>
      <c r="G95" s="14">
        <f t="shared" si="4"/>
        <v>11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6</v>
      </c>
      <c r="C96" s="16">
        <v>11</v>
      </c>
      <c r="D96" s="17">
        <f t="shared" si="5"/>
        <v>5</v>
      </c>
      <c r="E96" s="18">
        <f t="shared" si="6"/>
        <v>5</v>
      </c>
      <c r="F96" s="46">
        <f t="shared" si="7"/>
        <v>0</v>
      </c>
      <c r="G96" s="14">
        <f t="shared" si="4"/>
        <v>11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5</v>
      </c>
      <c r="C97" s="16">
        <v>11</v>
      </c>
      <c r="D97" s="17">
        <f t="shared" si="5"/>
        <v>6</v>
      </c>
      <c r="E97" s="18">
        <f t="shared" si="6"/>
        <v>6</v>
      </c>
      <c r="F97" s="46">
        <f t="shared" si="7"/>
        <v>0</v>
      </c>
      <c r="G97" s="14">
        <f t="shared" si="4"/>
        <v>11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4</v>
      </c>
      <c r="C98" s="16">
        <v>11</v>
      </c>
      <c r="D98" s="17">
        <f t="shared" si="5"/>
        <v>7</v>
      </c>
      <c r="E98" s="18">
        <f t="shared" si="6"/>
        <v>7</v>
      </c>
      <c r="F98" s="46">
        <f t="shared" si="7"/>
        <v>0</v>
      </c>
      <c r="G98" s="14">
        <f t="shared" si="4"/>
        <v>11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3</v>
      </c>
      <c r="C99" s="16">
        <v>11</v>
      </c>
      <c r="D99" s="17">
        <f t="shared" si="5"/>
        <v>8</v>
      </c>
      <c r="E99" s="18">
        <f t="shared" si="6"/>
        <v>8</v>
      </c>
      <c r="F99" s="46">
        <f t="shared" si="7"/>
        <v>0</v>
      </c>
      <c r="G99" s="14">
        <f t="shared" si="4"/>
        <v>11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2</v>
      </c>
      <c r="C100" s="16">
        <v>11</v>
      </c>
      <c r="D100" s="17">
        <f t="shared" si="5"/>
        <v>9</v>
      </c>
      <c r="E100" s="18">
        <f t="shared" si="6"/>
        <v>9</v>
      </c>
      <c r="F100" s="46">
        <f t="shared" si="7"/>
        <v>0</v>
      </c>
      <c r="G100" s="14">
        <f t="shared" si="4"/>
        <v>11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1</v>
      </c>
      <c r="C101" s="16">
        <v>9</v>
      </c>
      <c r="D101" s="17">
        <f t="shared" si="5"/>
        <v>8</v>
      </c>
      <c r="E101" s="18">
        <f t="shared" si="6"/>
        <v>8</v>
      </c>
      <c r="F101" s="46">
        <f t="shared" si="7"/>
        <v>2</v>
      </c>
      <c r="G101" s="14">
        <f t="shared" si="4"/>
        <v>9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9</v>
      </c>
      <c r="D102" s="17">
        <f t="shared" si="5"/>
        <v>9</v>
      </c>
      <c r="E102" s="18">
        <f t="shared" si="6"/>
        <v>9</v>
      </c>
      <c r="F102" s="46">
        <f t="shared" si="7"/>
        <v>0</v>
      </c>
      <c r="G102" s="14">
        <f t="shared" si="4"/>
        <v>9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96</v>
      </c>
      <c r="K2" s="7">
        <f>B51</f>
        <v>80</v>
      </c>
      <c r="L2" s="5"/>
      <c r="M2" s="5"/>
      <c r="N2" s="5"/>
    </row>
    <row r="3" spans="1:14" ht="15.75" customHeight="1" x14ac:dyDescent="0.2">
      <c r="A3" s="15" t="s">
        <v>73</v>
      </c>
      <c r="B3" s="16">
        <v>96</v>
      </c>
      <c r="C3" s="16">
        <v>96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96</v>
      </c>
      <c r="H3" s="5"/>
      <c r="I3" s="6" t="s">
        <v>139</v>
      </c>
      <c r="J3" s="7">
        <f>COUNTIF(B3:B48,"&gt;0")</f>
        <v>41</v>
      </c>
      <c r="K3" s="7">
        <f>COUNTIF(B51:B111,"&gt;0")</f>
        <v>51</v>
      </c>
      <c r="L3" s="5"/>
      <c r="M3" s="5"/>
      <c r="N3" s="5"/>
    </row>
    <row r="4" spans="1:14" ht="15.75" customHeight="1" x14ac:dyDescent="0.2">
      <c r="A4" s="15" t="s">
        <v>74</v>
      </c>
      <c r="B4" s="16">
        <v>94</v>
      </c>
      <c r="C4" s="16">
        <v>96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96</v>
      </c>
      <c r="H4" s="5"/>
      <c r="I4" s="6" t="s">
        <v>2</v>
      </c>
      <c r="J4" s="7">
        <f>MAX(D3:D48)</f>
        <v>12</v>
      </c>
      <c r="K4" s="7">
        <f>MAX(D51:D111)</f>
        <v>50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91</v>
      </c>
      <c r="C5" s="16">
        <v>96</v>
      </c>
      <c r="D5" s="17">
        <f t="shared" si="0"/>
        <v>5</v>
      </c>
      <c r="E5" s="18">
        <f t="shared" si="1"/>
        <v>5</v>
      </c>
      <c r="F5" s="46">
        <f t="shared" ref="F5:F68" si="3">IF(B4,C4-C5,"")</f>
        <v>0</v>
      </c>
      <c r="G5" s="14">
        <f t="shared" si="2"/>
        <v>96</v>
      </c>
      <c r="H5" s="5"/>
      <c r="I5" s="6" t="s">
        <v>3</v>
      </c>
      <c r="J5" s="7">
        <f>MIN(D3:D48)</f>
        <v>-8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89</v>
      </c>
      <c r="C6" s="16">
        <v>95</v>
      </c>
      <c r="D6" s="17">
        <f t="shared" si="0"/>
        <v>6</v>
      </c>
      <c r="E6" s="18">
        <f t="shared" si="1"/>
        <v>6</v>
      </c>
      <c r="F6" s="46">
        <f t="shared" si="3"/>
        <v>1</v>
      </c>
      <c r="G6" s="14">
        <f t="shared" si="2"/>
        <v>95</v>
      </c>
      <c r="H6" s="5"/>
      <c r="I6" s="6" t="s">
        <v>4</v>
      </c>
      <c r="J6" s="7">
        <f>AVERAGE(D3:D48)</f>
        <v>0.93478260869565222</v>
      </c>
      <c r="K6" s="7">
        <f>AVERAGE(D51:D111)</f>
        <v>22.180327868852459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87</v>
      </c>
      <c r="C7" s="16">
        <v>95</v>
      </c>
      <c r="D7" s="17">
        <f t="shared" si="0"/>
        <v>8</v>
      </c>
      <c r="E7" s="18">
        <f t="shared" si="1"/>
        <v>8</v>
      </c>
      <c r="F7" s="46">
        <f t="shared" si="3"/>
        <v>0</v>
      </c>
      <c r="G7" s="14">
        <f t="shared" si="2"/>
        <v>95</v>
      </c>
      <c r="H7" s="5"/>
      <c r="I7" s="6" t="s">
        <v>140</v>
      </c>
      <c r="J7" s="7">
        <f>STDEV(D3:D48)</f>
        <v>4.9906676191692183</v>
      </c>
      <c r="K7" s="7">
        <f>STDEV(D51:D111)</f>
        <v>15.83825347770529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84</v>
      </c>
      <c r="C8" s="16">
        <v>94</v>
      </c>
      <c r="D8" s="17">
        <f t="shared" si="0"/>
        <v>10</v>
      </c>
      <c r="E8" s="18">
        <f t="shared" si="1"/>
        <v>10</v>
      </c>
      <c r="F8" s="46">
        <f t="shared" si="3"/>
        <v>1</v>
      </c>
      <c r="G8" s="14">
        <f t="shared" si="2"/>
        <v>94</v>
      </c>
      <c r="H8" s="5"/>
      <c r="I8" s="6" t="s">
        <v>5</v>
      </c>
      <c r="J8" s="8">
        <f>COUNTIF(E3:E48,"&gt;0")/J3</f>
        <v>0.51219512195121952</v>
      </c>
      <c r="K8" s="8">
        <f>COUNTIF(E51:E111,"&gt;0")/K3</f>
        <v>1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82</v>
      </c>
      <c r="C9" s="16">
        <v>84</v>
      </c>
      <c r="D9" s="17">
        <f t="shared" si="0"/>
        <v>2</v>
      </c>
      <c r="E9" s="18">
        <f t="shared" si="1"/>
        <v>2</v>
      </c>
      <c r="F9" s="46">
        <f t="shared" si="3"/>
        <v>10</v>
      </c>
      <c r="G9" s="14">
        <f t="shared" si="2"/>
        <v>84</v>
      </c>
      <c r="H9" s="5"/>
      <c r="I9" s="6" t="s">
        <v>6</v>
      </c>
      <c r="J9" s="9">
        <f>SUM(E3:E48)</f>
        <v>110</v>
      </c>
      <c r="K9" s="10">
        <f>SUM(E51:E111)</f>
        <v>1353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80</v>
      </c>
      <c r="C10" s="16">
        <v>84</v>
      </c>
      <c r="D10" s="17">
        <f t="shared" si="0"/>
        <v>4</v>
      </c>
      <c r="E10" s="18">
        <f t="shared" si="1"/>
        <v>4</v>
      </c>
      <c r="F10" s="46">
        <f t="shared" si="3"/>
        <v>0</v>
      </c>
      <c r="G10" s="14">
        <f t="shared" si="2"/>
        <v>84</v>
      </c>
      <c r="H10" s="5"/>
      <c r="I10" s="7" t="s">
        <v>69</v>
      </c>
      <c r="J10" s="7">
        <f>J9/J2</f>
        <v>1.1458333333333333</v>
      </c>
      <c r="K10" s="7">
        <f>K9/K2</f>
        <v>16.912500000000001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77</v>
      </c>
      <c r="C11" s="16">
        <v>72</v>
      </c>
      <c r="D11" s="17">
        <f t="shared" si="0"/>
        <v>-5</v>
      </c>
      <c r="E11" s="18">
        <f t="shared" si="1"/>
        <v>0</v>
      </c>
      <c r="F11" s="46">
        <f t="shared" si="3"/>
        <v>12</v>
      </c>
      <c r="G11" s="14">
        <f t="shared" si="2"/>
        <v>77</v>
      </c>
      <c r="H11" s="5"/>
      <c r="I11" s="7" t="s">
        <v>141</v>
      </c>
      <c r="J11" s="7">
        <f>SUM(C3:C48)/SUM(B3:B48)</f>
        <v>1.0213293650793651</v>
      </c>
      <c r="K11" s="7">
        <f>SUM(C51:C111)/SUM(B51:B111)</f>
        <v>1.6504807692307693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75</v>
      </c>
      <c r="C12" s="16">
        <v>69</v>
      </c>
      <c r="D12" s="17">
        <f t="shared" si="0"/>
        <v>-6</v>
      </c>
      <c r="E12" s="18">
        <f t="shared" si="1"/>
        <v>0</v>
      </c>
      <c r="F12" s="46">
        <f t="shared" si="3"/>
        <v>3</v>
      </c>
      <c r="G12" s="14">
        <f t="shared" si="2"/>
        <v>75</v>
      </c>
      <c r="H12" s="5"/>
      <c r="I12" s="11" t="s">
        <v>142</v>
      </c>
      <c r="J12" s="7">
        <v>10</v>
      </c>
      <c r="K12" s="7">
        <v>8.1999999999999993</v>
      </c>
      <c r="L12" s="5"/>
      <c r="M12" s="5"/>
      <c r="N12" s="5"/>
    </row>
    <row r="13" spans="1:14" ht="15.75" customHeight="1" x14ac:dyDescent="0.2">
      <c r="A13" s="15" t="s">
        <v>83</v>
      </c>
      <c r="B13" s="16">
        <v>73</v>
      </c>
      <c r="C13" s="16">
        <v>69</v>
      </c>
      <c r="D13" s="17">
        <f t="shared" si="0"/>
        <v>-4</v>
      </c>
      <c r="E13" s="18">
        <f t="shared" si="1"/>
        <v>0</v>
      </c>
      <c r="F13" s="46">
        <f t="shared" si="3"/>
        <v>0</v>
      </c>
      <c r="G13" s="14">
        <f t="shared" si="2"/>
        <v>73</v>
      </c>
      <c r="H13" s="5"/>
      <c r="I13" s="7" t="s">
        <v>143</v>
      </c>
      <c r="J13" s="23">
        <f>1/J11</f>
        <v>0.97911607576493442</v>
      </c>
      <c r="K13" s="23">
        <f>1/K11</f>
        <v>0.60588406641421499</v>
      </c>
      <c r="L13" s="5"/>
      <c r="M13" s="5"/>
      <c r="N13" s="5"/>
    </row>
    <row r="14" spans="1:14" ht="15.75" customHeight="1" x14ac:dyDescent="0.2">
      <c r="A14" s="15" t="s">
        <v>84</v>
      </c>
      <c r="B14" s="16">
        <v>70</v>
      </c>
      <c r="C14" s="16">
        <v>69</v>
      </c>
      <c r="D14" s="17">
        <f t="shared" si="0"/>
        <v>-1</v>
      </c>
      <c r="E14" s="18">
        <f t="shared" si="1"/>
        <v>0</v>
      </c>
      <c r="F14" s="46">
        <f t="shared" si="3"/>
        <v>0</v>
      </c>
      <c r="G14" s="14">
        <f t="shared" si="2"/>
        <v>70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x14ac:dyDescent="0.2">
      <c r="A15" s="15" t="s">
        <v>85</v>
      </c>
      <c r="B15" s="16">
        <v>68</v>
      </c>
      <c r="C15" s="16">
        <v>67</v>
      </c>
      <c r="D15" s="17">
        <f t="shared" si="0"/>
        <v>-1</v>
      </c>
      <c r="E15" s="18">
        <f t="shared" si="1"/>
        <v>0</v>
      </c>
      <c r="F15" s="46">
        <f t="shared" si="3"/>
        <v>2</v>
      </c>
      <c r="G15" s="14">
        <f t="shared" si="2"/>
        <v>68</v>
      </c>
      <c r="H15" s="5"/>
      <c r="I15" s="7" t="s">
        <v>266</v>
      </c>
      <c r="J15" s="7">
        <f>(SUMPRODUCT(D3:D48,D3:D48))/J2</f>
        <v>12.09375</v>
      </c>
      <c r="K15" s="7">
        <f>(SUMPRODUCT(D51:D111,D51:D111))/K2</f>
        <v>563.26250000000005</v>
      </c>
      <c r="L15" s="5"/>
      <c r="M15" s="5"/>
      <c r="N15" s="5"/>
    </row>
    <row r="16" spans="1:14" ht="15.75" customHeight="1" x14ac:dyDescent="0.2">
      <c r="A16" s="15" t="s">
        <v>86</v>
      </c>
      <c r="B16" s="16">
        <v>66</v>
      </c>
      <c r="C16" s="16">
        <v>65</v>
      </c>
      <c r="D16" s="17">
        <f t="shared" si="0"/>
        <v>-1</v>
      </c>
      <c r="E16" s="18">
        <f t="shared" si="1"/>
        <v>0</v>
      </c>
      <c r="F16" s="46">
        <f t="shared" si="3"/>
        <v>2</v>
      </c>
      <c r="G16" s="14">
        <f t="shared" si="2"/>
        <v>66</v>
      </c>
      <c r="H16" s="5"/>
      <c r="I16" s="7" t="s">
        <v>267</v>
      </c>
      <c r="J16" s="7">
        <f>ABS(1-J13)</f>
        <v>2.0883924235065576E-2</v>
      </c>
      <c r="K16" s="7">
        <f>ABS(1-K13)</f>
        <v>0.39411593358578501</v>
      </c>
      <c r="L16" s="5"/>
      <c r="M16" s="5"/>
      <c r="N16" s="5"/>
    </row>
    <row r="17" spans="1:14" ht="15.75" customHeight="1" x14ac:dyDescent="0.2">
      <c r="A17" s="15" t="s">
        <v>87</v>
      </c>
      <c r="B17" s="16">
        <v>63</v>
      </c>
      <c r="C17" s="16">
        <v>65</v>
      </c>
      <c r="D17" s="17">
        <f t="shared" si="0"/>
        <v>2</v>
      </c>
      <c r="E17" s="18">
        <f t="shared" si="1"/>
        <v>2</v>
      </c>
      <c r="F17" s="46">
        <f t="shared" si="3"/>
        <v>0</v>
      </c>
      <c r="G17" s="14">
        <f t="shared" si="2"/>
        <v>65</v>
      </c>
      <c r="H17" s="5"/>
      <c r="I17" s="7" t="s">
        <v>287</v>
      </c>
      <c r="J17" s="26">
        <f>J2/J3</f>
        <v>2.3414634146341462</v>
      </c>
      <c r="K17" s="26">
        <f>K2/K3</f>
        <v>1.5686274509803921</v>
      </c>
      <c r="L17" s="5"/>
      <c r="M17" s="5"/>
      <c r="N17" s="5"/>
    </row>
    <row r="18" spans="1:14" ht="15.75" customHeight="1" x14ac:dyDescent="0.2">
      <c r="A18" s="15" t="s">
        <v>88</v>
      </c>
      <c r="B18" s="16">
        <v>61</v>
      </c>
      <c r="C18" s="16">
        <v>55</v>
      </c>
      <c r="D18" s="17">
        <f t="shared" si="0"/>
        <v>-6</v>
      </c>
      <c r="E18" s="18">
        <f t="shared" si="1"/>
        <v>0</v>
      </c>
      <c r="F18" s="46">
        <f t="shared" si="3"/>
        <v>10</v>
      </c>
      <c r="G18" s="14">
        <f t="shared" si="2"/>
        <v>61</v>
      </c>
      <c r="H18" s="5"/>
      <c r="I18" s="7" t="s">
        <v>314</v>
      </c>
      <c r="J18" s="26">
        <f>STDEV(F3:F48)</f>
        <v>3.476927435285917</v>
      </c>
      <c r="K18" s="26">
        <f>STDEV(F51:F111)</f>
        <v>3.4135830178286044</v>
      </c>
      <c r="L18" s="5"/>
      <c r="M18" s="5"/>
      <c r="N18" s="5"/>
    </row>
    <row r="19" spans="1:14" ht="15.75" customHeight="1" x14ac:dyDescent="0.2">
      <c r="A19" s="15" t="s">
        <v>89</v>
      </c>
      <c r="B19" s="16">
        <v>59</v>
      </c>
      <c r="C19" s="16">
        <v>55</v>
      </c>
      <c r="D19" s="17">
        <f t="shared" si="0"/>
        <v>-4</v>
      </c>
      <c r="E19" s="18">
        <f t="shared" si="1"/>
        <v>0</v>
      </c>
      <c r="F19" s="46">
        <f t="shared" si="3"/>
        <v>0</v>
      </c>
      <c r="G19" s="14">
        <f t="shared" si="2"/>
        <v>59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56</v>
      </c>
      <c r="C20" s="16">
        <v>55</v>
      </c>
      <c r="D20" s="17">
        <f t="shared" si="0"/>
        <v>-1</v>
      </c>
      <c r="E20" s="18">
        <f t="shared" si="1"/>
        <v>0</v>
      </c>
      <c r="F20" s="46">
        <f t="shared" si="3"/>
        <v>0</v>
      </c>
      <c r="G20" s="14">
        <f t="shared" si="2"/>
        <v>56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54</v>
      </c>
      <c r="C21" s="16">
        <v>55</v>
      </c>
      <c r="D21" s="17">
        <f t="shared" si="0"/>
        <v>1</v>
      </c>
      <c r="E21" s="18">
        <f t="shared" si="1"/>
        <v>1</v>
      </c>
      <c r="F21" s="46">
        <f t="shared" si="3"/>
        <v>0</v>
      </c>
      <c r="G21" s="14">
        <f t="shared" si="2"/>
        <v>55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52</v>
      </c>
      <c r="C22" s="16">
        <v>51</v>
      </c>
      <c r="D22" s="17">
        <f t="shared" si="0"/>
        <v>-1</v>
      </c>
      <c r="E22" s="18">
        <f t="shared" si="1"/>
        <v>0</v>
      </c>
      <c r="F22" s="46">
        <f t="shared" si="3"/>
        <v>4</v>
      </c>
      <c r="G22" s="14">
        <f t="shared" si="2"/>
        <v>52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49</v>
      </c>
      <c r="C23" s="16">
        <v>47</v>
      </c>
      <c r="D23" s="17">
        <f t="shared" si="0"/>
        <v>-2</v>
      </c>
      <c r="E23" s="18">
        <f t="shared" si="1"/>
        <v>0</v>
      </c>
      <c r="F23" s="46">
        <f t="shared" si="3"/>
        <v>4</v>
      </c>
      <c r="G23" s="14">
        <f t="shared" si="2"/>
        <v>49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47</v>
      </c>
      <c r="C24" s="16">
        <v>47</v>
      </c>
      <c r="D24" s="17">
        <f t="shared" si="0"/>
        <v>0</v>
      </c>
      <c r="E24" s="18">
        <f t="shared" si="1"/>
        <v>0</v>
      </c>
      <c r="F24" s="46">
        <f t="shared" si="3"/>
        <v>0</v>
      </c>
      <c r="G24" s="14">
        <f t="shared" si="2"/>
        <v>47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44</v>
      </c>
      <c r="C25" s="16">
        <v>36</v>
      </c>
      <c r="D25" s="17">
        <f t="shared" si="0"/>
        <v>-8</v>
      </c>
      <c r="E25" s="18">
        <f t="shared" si="1"/>
        <v>0</v>
      </c>
      <c r="F25" s="46">
        <f t="shared" si="3"/>
        <v>11</v>
      </c>
      <c r="G25" s="14">
        <f t="shared" si="2"/>
        <v>44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42</v>
      </c>
      <c r="C26" s="16">
        <v>34</v>
      </c>
      <c r="D26" s="17">
        <f t="shared" si="0"/>
        <v>-8</v>
      </c>
      <c r="E26" s="18">
        <f t="shared" si="1"/>
        <v>0</v>
      </c>
      <c r="F26" s="46">
        <f t="shared" si="3"/>
        <v>2</v>
      </c>
      <c r="G26" s="14">
        <f t="shared" si="2"/>
        <v>42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40</v>
      </c>
      <c r="C27" s="16">
        <v>32</v>
      </c>
      <c r="D27" s="17">
        <f t="shared" si="0"/>
        <v>-8</v>
      </c>
      <c r="E27" s="18">
        <f t="shared" si="1"/>
        <v>0</v>
      </c>
      <c r="F27" s="46">
        <f t="shared" si="3"/>
        <v>2</v>
      </c>
      <c r="G27" s="14">
        <f t="shared" si="2"/>
        <v>40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37</v>
      </c>
      <c r="C28" s="16">
        <v>32</v>
      </c>
      <c r="D28" s="17">
        <f t="shared" si="0"/>
        <v>-5</v>
      </c>
      <c r="E28" s="18">
        <f t="shared" si="1"/>
        <v>0</v>
      </c>
      <c r="F28" s="46">
        <f t="shared" si="3"/>
        <v>0</v>
      </c>
      <c r="G28" s="14">
        <f t="shared" si="2"/>
        <v>37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35</v>
      </c>
      <c r="C29" s="16">
        <v>32</v>
      </c>
      <c r="D29" s="17">
        <f t="shared" si="0"/>
        <v>-3</v>
      </c>
      <c r="E29" s="18">
        <f t="shared" si="1"/>
        <v>0</v>
      </c>
      <c r="F29" s="46">
        <f t="shared" si="3"/>
        <v>0</v>
      </c>
      <c r="G29" s="14">
        <f t="shared" si="2"/>
        <v>35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33</v>
      </c>
      <c r="C30" s="16">
        <v>32</v>
      </c>
      <c r="D30" s="17">
        <f t="shared" si="0"/>
        <v>-1</v>
      </c>
      <c r="E30" s="18">
        <f t="shared" si="1"/>
        <v>0</v>
      </c>
      <c r="F30" s="46">
        <f t="shared" si="3"/>
        <v>0</v>
      </c>
      <c r="G30" s="14">
        <f t="shared" si="2"/>
        <v>33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30</v>
      </c>
      <c r="C31" s="16">
        <v>32</v>
      </c>
      <c r="D31" s="17">
        <f t="shared" si="0"/>
        <v>2</v>
      </c>
      <c r="E31" s="18">
        <f t="shared" si="1"/>
        <v>2</v>
      </c>
      <c r="F31" s="46">
        <f t="shared" si="3"/>
        <v>0</v>
      </c>
      <c r="G31" s="14">
        <f t="shared" si="2"/>
        <v>32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28</v>
      </c>
      <c r="C32" s="16">
        <v>26</v>
      </c>
      <c r="D32" s="17">
        <f t="shared" si="0"/>
        <v>-2</v>
      </c>
      <c r="E32" s="18">
        <f t="shared" si="1"/>
        <v>0</v>
      </c>
      <c r="F32" s="46">
        <f t="shared" si="3"/>
        <v>6</v>
      </c>
      <c r="G32" s="14">
        <f t="shared" si="2"/>
        <v>28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26</v>
      </c>
      <c r="C33" s="16">
        <v>26</v>
      </c>
      <c r="D33" s="17">
        <f t="shared" si="0"/>
        <v>0</v>
      </c>
      <c r="E33" s="18">
        <f t="shared" si="1"/>
        <v>0</v>
      </c>
      <c r="F33" s="46">
        <f t="shared" si="3"/>
        <v>0</v>
      </c>
      <c r="G33" s="14">
        <f t="shared" si="2"/>
        <v>26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23</v>
      </c>
      <c r="C34" s="16">
        <v>24</v>
      </c>
      <c r="D34" s="17">
        <f t="shared" si="0"/>
        <v>1</v>
      </c>
      <c r="E34" s="18">
        <f t="shared" si="1"/>
        <v>1</v>
      </c>
      <c r="F34" s="46">
        <f t="shared" si="3"/>
        <v>2</v>
      </c>
      <c r="G34" s="14">
        <f t="shared" si="2"/>
        <v>24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21</v>
      </c>
      <c r="C35" s="16">
        <v>24</v>
      </c>
      <c r="D35" s="17">
        <f t="shared" si="0"/>
        <v>3</v>
      </c>
      <c r="E35" s="18">
        <f t="shared" si="1"/>
        <v>3</v>
      </c>
      <c r="F35" s="46">
        <f t="shared" si="3"/>
        <v>0</v>
      </c>
      <c r="G35" s="14">
        <f t="shared" si="2"/>
        <v>24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19</v>
      </c>
      <c r="C36" s="16">
        <v>24</v>
      </c>
      <c r="D36" s="17">
        <f t="shared" si="0"/>
        <v>5</v>
      </c>
      <c r="E36" s="18">
        <f t="shared" si="1"/>
        <v>5</v>
      </c>
      <c r="F36" s="46">
        <f t="shared" si="3"/>
        <v>0</v>
      </c>
      <c r="G36" s="14">
        <f t="shared" si="2"/>
        <v>24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16</v>
      </c>
      <c r="C37" s="16">
        <v>24</v>
      </c>
      <c r="D37" s="17">
        <f t="shared" si="0"/>
        <v>8</v>
      </c>
      <c r="E37" s="18">
        <f t="shared" si="1"/>
        <v>8</v>
      </c>
      <c r="F37" s="46">
        <f t="shared" si="3"/>
        <v>0</v>
      </c>
      <c r="G37" s="14">
        <f t="shared" si="2"/>
        <v>24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14</v>
      </c>
      <c r="C38" s="16">
        <v>24</v>
      </c>
      <c r="D38" s="17">
        <f t="shared" si="0"/>
        <v>10</v>
      </c>
      <c r="E38" s="18">
        <f t="shared" si="1"/>
        <v>10</v>
      </c>
      <c r="F38" s="46">
        <f t="shared" si="3"/>
        <v>0</v>
      </c>
      <c r="G38" s="14">
        <f t="shared" si="2"/>
        <v>24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12</v>
      </c>
      <c r="C39" s="16">
        <v>24</v>
      </c>
      <c r="D39" s="17">
        <f t="shared" si="0"/>
        <v>12</v>
      </c>
      <c r="E39" s="18">
        <f t="shared" si="1"/>
        <v>12</v>
      </c>
      <c r="F39" s="46">
        <f t="shared" si="3"/>
        <v>0</v>
      </c>
      <c r="G39" s="14">
        <f t="shared" si="2"/>
        <v>24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9</v>
      </c>
      <c r="C40" s="16">
        <v>16</v>
      </c>
      <c r="D40" s="17">
        <f t="shared" si="0"/>
        <v>7</v>
      </c>
      <c r="E40" s="18">
        <f t="shared" si="1"/>
        <v>7</v>
      </c>
      <c r="F40" s="46">
        <f t="shared" si="3"/>
        <v>8</v>
      </c>
      <c r="G40" s="14">
        <f t="shared" si="2"/>
        <v>16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7</v>
      </c>
      <c r="C41" s="16">
        <v>16</v>
      </c>
      <c r="D41" s="17">
        <f t="shared" si="0"/>
        <v>9</v>
      </c>
      <c r="E41" s="18">
        <f t="shared" si="1"/>
        <v>9</v>
      </c>
      <c r="F41" s="46">
        <f t="shared" si="3"/>
        <v>0</v>
      </c>
      <c r="G41" s="14">
        <f t="shared" si="2"/>
        <v>16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5</v>
      </c>
      <c r="C42" s="16">
        <v>11</v>
      </c>
      <c r="D42" s="17">
        <f t="shared" si="0"/>
        <v>6</v>
      </c>
      <c r="E42" s="18">
        <f t="shared" si="1"/>
        <v>6</v>
      </c>
      <c r="F42" s="46">
        <f t="shared" si="3"/>
        <v>5</v>
      </c>
      <c r="G42" s="14">
        <f t="shared" si="2"/>
        <v>11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2</v>
      </c>
      <c r="C43" s="20">
        <v>5</v>
      </c>
      <c r="D43" s="21">
        <f t="shared" si="0"/>
        <v>3</v>
      </c>
      <c r="E43" s="22">
        <f t="shared" si="1"/>
        <v>3</v>
      </c>
      <c r="F43" s="46">
        <f t="shared" si="3"/>
        <v>6</v>
      </c>
      <c r="G43" s="14">
        <f t="shared" si="2"/>
        <v>5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4</v>
      </c>
      <c r="D44" s="21">
        <f t="shared" si="0"/>
        <v>4</v>
      </c>
      <c r="E44" s="22">
        <f t="shared" si="1"/>
        <v>4</v>
      </c>
      <c r="F44" s="46">
        <f t="shared" si="3"/>
        <v>1</v>
      </c>
      <c r="G44" s="14">
        <f t="shared" si="2"/>
        <v>4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80</v>
      </c>
      <c r="C51" s="16">
        <v>80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80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78</v>
      </c>
      <c r="C52" s="16">
        <v>80</v>
      </c>
      <c r="D52" s="17">
        <f t="shared" si="5"/>
        <v>2</v>
      </c>
      <c r="E52" s="18">
        <f t="shared" si="6"/>
        <v>2</v>
      </c>
      <c r="F52" s="46">
        <f t="shared" si="3"/>
        <v>0</v>
      </c>
      <c r="G52" s="14">
        <f t="shared" si="4"/>
        <v>80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77</v>
      </c>
      <c r="C53" s="16">
        <v>80</v>
      </c>
      <c r="D53" s="17">
        <f t="shared" si="5"/>
        <v>3</v>
      </c>
      <c r="E53" s="18">
        <f t="shared" si="6"/>
        <v>3</v>
      </c>
      <c r="F53" s="46">
        <f t="shared" si="3"/>
        <v>0</v>
      </c>
      <c r="G53" s="14">
        <f t="shared" si="4"/>
        <v>80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75</v>
      </c>
      <c r="C54" s="16">
        <v>80</v>
      </c>
      <c r="D54" s="17">
        <f t="shared" si="5"/>
        <v>5</v>
      </c>
      <c r="E54" s="18">
        <f t="shared" si="6"/>
        <v>5</v>
      </c>
      <c r="F54" s="46">
        <f t="shared" si="3"/>
        <v>0</v>
      </c>
      <c r="G54" s="14">
        <f t="shared" si="4"/>
        <v>80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74</v>
      </c>
      <c r="C55" s="16">
        <v>80</v>
      </c>
      <c r="D55" s="17">
        <f t="shared" si="5"/>
        <v>6</v>
      </c>
      <c r="E55" s="18">
        <f t="shared" si="6"/>
        <v>6</v>
      </c>
      <c r="F55" s="46">
        <f t="shared" si="3"/>
        <v>0</v>
      </c>
      <c r="G55" s="14">
        <f t="shared" si="4"/>
        <v>80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72</v>
      </c>
      <c r="C56" s="16">
        <v>80</v>
      </c>
      <c r="D56" s="17">
        <f t="shared" si="5"/>
        <v>8</v>
      </c>
      <c r="E56" s="18">
        <f t="shared" si="6"/>
        <v>8</v>
      </c>
      <c r="F56" s="46">
        <f t="shared" si="3"/>
        <v>0</v>
      </c>
      <c r="G56" s="14">
        <f t="shared" si="4"/>
        <v>80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71</v>
      </c>
      <c r="C57" s="16">
        <v>80</v>
      </c>
      <c r="D57" s="17">
        <f t="shared" si="5"/>
        <v>9</v>
      </c>
      <c r="E57" s="18">
        <f t="shared" si="6"/>
        <v>9</v>
      </c>
      <c r="F57" s="46">
        <f t="shared" si="3"/>
        <v>0</v>
      </c>
      <c r="G57" s="14">
        <f t="shared" si="4"/>
        <v>80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69</v>
      </c>
      <c r="C58" s="16">
        <v>80</v>
      </c>
      <c r="D58" s="17">
        <f t="shared" si="5"/>
        <v>11</v>
      </c>
      <c r="E58" s="18">
        <f t="shared" si="6"/>
        <v>11</v>
      </c>
      <c r="F58" s="46">
        <f t="shared" si="3"/>
        <v>0</v>
      </c>
      <c r="G58" s="14">
        <f t="shared" si="4"/>
        <v>80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67</v>
      </c>
      <c r="C59" s="16">
        <v>79</v>
      </c>
      <c r="D59" s="17">
        <f t="shared" si="5"/>
        <v>12</v>
      </c>
      <c r="E59" s="18">
        <f t="shared" si="6"/>
        <v>12</v>
      </c>
      <c r="F59" s="46">
        <f t="shared" si="3"/>
        <v>1</v>
      </c>
      <c r="G59" s="14">
        <f t="shared" si="4"/>
        <v>79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66</v>
      </c>
      <c r="C60" s="16">
        <v>79</v>
      </c>
      <c r="D60" s="17">
        <f t="shared" si="5"/>
        <v>13</v>
      </c>
      <c r="E60" s="18">
        <f t="shared" si="6"/>
        <v>13</v>
      </c>
      <c r="F60" s="46">
        <f t="shared" si="3"/>
        <v>0</v>
      </c>
      <c r="G60" s="14">
        <f t="shared" si="4"/>
        <v>79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64</v>
      </c>
      <c r="C61" s="16">
        <v>77</v>
      </c>
      <c r="D61" s="17">
        <f t="shared" si="5"/>
        <v>13</v>
      </c>
      <c r="E61" s="18">
        <f t="shared" si="6"/>
        <v>13</v>
      </c>
      <c r="F61" s="46">
        <f t="shared" si="3"/>
        <v>2</v>
      </c>
      <c r="G61" s="14">
        <f t="shared" si="4"/>
        <v>77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63</v>
      </c>
      <c r="C62" s="16">
        <v>77</v>
      </c>
      <c r="D62" s="17">
        <f t="shared" si="5"/>
        <v>14</v>
      </c>
      <c r="E62" s="18">
        <f t="shared" si="6"/>
        <v>14</v>
      </c>
      <c r="F62" s="46">
        <f t="shared" si="3"/>
        <v>0</v>
      </c>
      <c r="G62" s="14">
        <f t="shared" si="4"/>
        <v>77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61</v>
      </c>
      <c r="C63" s="16">
        <v>77</v>
      </c>
      <c r="D63" s="17">
        <f t="shared" si="5"/>
        <v>16</v>
      </c>
      <c r="E63" s="18">
        <f t="shared" si="6"/>
        <v>16</v>
      </c>
      <c r="F63" s="46">
        <f t="shared" si="3"/>
        <v>0</v>
      </c>
      <c r="G63" s="14">
        <f t="shared" si="4"/>
        <v>77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60</v>
      </c>
      <c r="C64" s="16">
        <v>77</v>
      </c>
      <c r="D64" s="17">
        <f t="shared" si="5"/>
        <v>17</v>
      </c>
      <c r="E64" s="18">
        <f t="shared" si="6"/>
        <v>17</v>
      </c>
      <c r="F64" s="46">
        <f t="shared" si="3"/>
        <v>0</v>
      </c>
      <c r="G64" s="14">
        <f t="shared" si="4"/>
        <v>77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58</v>
      </c>
      <c r="C65" s="16">
        <v>75</v>
      </c>
      <c r="D65" s="17">
        <f t="shared" si="5"/>
        <v>17</v>
      </c>
      <c r="E65" s="18">
        <f t="shared" si="6"/>
        <v>17</v>
      </c>
      <c r="F65" s="46">
        <f t="shared" si="3"/>
        <v>2</v>
      </c>
      <c r="G65" s="14">
        <f t="shared" si="4"/>
        <v>75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56</v>
      </c>
      <c r="C66" s="16">
        <v>71</v>
      </c>
      <c r="D66" s="17">
        <f t="shared" si="5"/>
        <v>15</v>
      </c>
      <c r="E66" s="18">
        <f t="shared" si="6"/>
        <v>15</v>
      </c>
      <c r="F66" s="46">
        <f t="shared" si="3"/>
        <v>4</v>
      </c>
      <c r="G66" s="14">
        <f t="shared" si="4"/>
        <v>71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55</v>
      </c>
      <c r="C67" s="16">
        <v>71</v>
      </c>
      <c r="D67" s="17">
        <f t="shared" si="5"/>
        <v>16</v>
      </c>
      <c r="E67" s="18">
        <f t="shared" si="6"/>
        <v>16</v>
      </c>
      <c r="F67" s="46">
        <f t="shared" si="3"/>
        <v>0</v>
      </c>
      <c r="G67" s="14">
        <f t="shared" si="4"/>
        <v>71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53</v>
      </c>
      <c r="C68" s="16">
        <v>70</v>
      </c>
      <c r="D68" s="17">
        <f t="shared" si="5"/>
        <v>17</v>
      </c>
      <c r="E68" s="18">
        <f t="shared" si="6"/>
        <v>17</v>
      </c>
      <c r="F68" s="46">
        <f t="shared" si="3"/>
        <v>1</v>
      </c>
      <c r="G68" s="14">
        <f t="shared" si="4"/>
        <v>70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52</v>
      </c>
      <c r="C69" s="16">
        <v>70</v>
      </c>
      <c r="D69" s="17">
        <f t="shared" si="5"/>
        <v>18</v>
      </c>
      <c r="E69" s="18">
        <f t="shared" si="6"/>
        <v>18</v>
      </c>
      <c r="F69" s="46">
        <f t="shared" ref="F69:F111" si="7">IF(B68,C68-C69,"")</f>
        <v>0</v>
      </c>
      <c r="G69" s="14">
        <f t="shared" si="4"/>
        <v>70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50</v>
      </c>
      <c r="C70" s="16">
        <v>70</v>
      </c>
      <c r="D70" s="17">
        <f t="shared" si="5"/>
        <v>20</v>
      </c>
      <c r="E70" s="18">
        <f t="shared" si="6"/>
        <v>20</v>
      </c>
      <c r="F70" s="46">
        <f t="shared" si="7"/>
        <v>0</v>
      </c>
      <c r="G70" s="14">
        <f t="shared" si="4"/>
        <v>70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49</v>
      </c>
      <c r="C71" s="16">
        <v>70</v>
      </c>
      <c r="D71" s="17">
        <f t="shared" si="5"/>
        <v>21</v>
      </c>
      <c r="E71" s="18">
        <f t="shared" si="6"/>
        <v>21</v>
      </c>
      <c r="F71" s="46">
        <f t="shared" si="7"/>
        <v>0</v>
      </c>
      <c r="G71" s="14">
        <f t="shared" si="4"/>
        <v>70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47</v>
      </c>
      <c r="C72" s="16">
        <v>70</v>
      </c>
      <c r="D72" s="17">
        <f t="shared" si="5"/>
        <v>23</v>
      </c>
      <c r="E72" s="18">
        <f t="shared" si="6"/>
        <v>23</v>
      </c>
      <c r="F72" s="46">
        <f t="shared" si="7"/>
        <v>0</v>
      </c>
      <c r="G72" s="14">
        <f t="shared" si="4"/>
        <v>70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45</v>
      </c>
      <c r="C73" s="16">
        <v>70</v>
      </c>
      <c r="D73" s="17">
        <f t="shared" si="5"/>
        <v>25</v>
      </c>
      <c r="E73" s="18">
        <f t="shared" si="6"/>
        <v>25</v>
      </c>
      <c r="F73" s="46">
        <f t="shared" si="7"/>
        <v>0</v>
      </c>
      <c r="G73" s="14">
        <f t="shared" si="4"/>
        <v>70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44</v>
      </c>
      <c r="C74" s="16">
        <v>70</v>
      </c>
      <c r="D74" s="17">
        <f t="shared" si="5"/>
        <v>26</v>
      </c>
      <c r="E74" s="18">
        <f t="shared" si="6"/>
        <v>26</v>
      </c>
      <c r="F74" s="46">
        <f t="shared" si="7"/>
        <v>0</v>
      </c>
      <c r="G74" s="14">
        <f t="shared" si="4"/>
        <v>70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42</v>
      </c>
      <c r="C75" s="16">
        <v>70</v>
      </c>
      <c r="D75" s="17">
        <f t="shared" si="5"/>
        <v>28</v>
      </c>
      <c r="E75" s="18">
        <f t="shared" si="6"/>
        <v>28</v>
      </c>
      <c r="F75" s="46">
        <f t="shared" si="7"/>
        <v>0</v>
      </c>
      <c r="G75" s="14">
        <f t="shared" si="4"/>
        <v>70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41</v>
      </c>
      <c r="C76" s="16">
        <v>70</v>
      </c>
      <c r="D76" s="17">
        <f t="shared" si="5"/>
        <v>29</v>
      </c>
      <c r="E76" s="18">
        <f t="shared" si="6"/>
        <v>29</v>
      </c>
      <c r="F76" s="46">
        <f t="shared" si="7"/>
        <v>0</v>
      </c>
      <c r="G76" s="14">
        <f t="shared" si="4"/>
        <v>70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39</v>
      </c>
      <c r="C77" s="16">
        <v>70</v>
      </c>
      <c r="D77" s="17">
        <f t="shared" si="5"/>
        <v>31</v>
      </c>
      <c r="E77" s="18">
        <f t="shared" si="6"/>
        <v>31</v>
      </c>
      <c r="F77" s="46">
        <f t="shared" si="7"/>
        <v>0</v>
      </c>
      <c r="G77" s="14">
        <f t="shared" si="4"/>
        <v>70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38</v>
      </c>
      <c r="C78" s="16">
        <v>70</v>
      </c>
      <c r="D78" s="17">
        <f t="shared" si="5"/>
        <v>32</v>
      </c>
      <c r="E78" s="18">
        <f t="shared" si="6"/>
        <v>32</v>
      </c>
      <c r="F78" s="46">
        <f t="shared" si="7"/>
        <v>0</v>
      </c>
      <c r="G78" s="14">
        <f t="shared" si="4"/>
        <v>70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36</v>
      </c>
      <c r="C79" s="16">
        <v>70</v>
      </c>
      <c r="D79" s="17">
        <f t="shared" si="5"/>
        <v>34</v>
      </c>
      <c r="E79" s="18">
        <f t="shared" si="6"/>
        <v>34</v>
      </c>
      <c r="F79" s="46">
        <f t="shared" si="7"/>
        <v>0</v>
      </c>
      <c r="G79" s="14">
        <f t="shared" si="4"/>
        <v>70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35</v>
      </c>
      <c r="C80" s="16">
        <v>70</v>
      </c>
      <c r="D80" s="17">
        <f t="shared" si="5"/>
        <v>35</v>
      </c>
      <c r="E80" s="18">
        <f t="shared" si="6"/>
        <v>35</v>
      </c>
      <c r="F80" s="46">
        <f t="shared" si="7"/>
        <v>0</v>
      </c>
      <c r="G80" s="14">
        <f t="shared" si="4"/>
        <v>70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33</v>
      </c>
      <c r="C81" s="16">
        <v>70</v>
      </c>
      <c r="D81" s="17">
        <f t="shared" si="5"/>
        <v>37</v>
      </c>
      <c r="E81" s="18">
        <f t="shared" si="6"/>
        <v>37</v>
      </c>
      <c r="F81" s="46">
        <f t="shared" si="7"/>
        <v>0</v>
      </c>
      <c r="G81" s="14">
        <f t="shared" si="4"/>
        <v>70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31</v>
      </c>
      <c r="C82" s="16">
        <v>70</v>
      </c>
      <c r="D82" s="17">
        <f t="shared" si="5"/>
        <v>39</v>
      </c>
      <c r="E82" s="18">
        <f t="shared" si="6"/>
        <v>39</v>
      </c>
      <c r="F82" s="46">
        <f t="shared" si="7"/>
        <v>0</v>
      </c>
      <c r="G82" s="14">
        <f t="shared" si="4"/>
        <v>70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30</v>
      </c>
      <c r="C83" s="16">
        <v>70</v>
      </c>
      <c r="D83" s="17">
        <f t="shared" si="5"/>
        <v>40</v>
      </c>
      <c r="E83" s="18">
        <f t="shared" si="6"/>
        <v>40</v>
      </c>
      <c r="F83" s="46">
        <f t="shared" si="7"/>
        <v>0</v>
      </c>
      <c r="G83" s="14">
        <f t="shared" si="4"/>
        <v>70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28</v>
      </c>
      <c r="C84" s="16">
        <v>70</v>
      </c>
      <c r="D84" s="17">
        <f t="shared" si="5"/>
        <v>42</v>
      </c>
      <c r="E84" s="18">
        <f t="shared" si="6"/>
        <v>42</v>
      </c>
      <c r="F84" s="46">
        <f t="shared" si="7"/>
        <v>0</v>
      </c>
      <c r="G84" s="14">
        <f t="shared" si="4"/>
        <v>70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27</v>
      </c>
      <c r="C85" s="16">
        <v>70</v>
      </c>
      <c r="D85" s="17">
        <f t="shared" si="5"/>
        <v>43</v>
      </c>
      <c r="E85" s="18">
        <f t="shared" si="6"/>
        <v>43</v>
      </c>
      <c r="F85" s="46">
        <f t="shared" si="7"/>
        <v>0</v>
      </c>
      <c r="G85" s="14">
        <f t="shared" si="4"/>
        <v>70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25</v>
      </c>
      <c r="C86" s="16">
        <v>70</v>
      </c>
      <c r="D86" s="17">
        <f t="shared" si="5"/>
        <v>45</v>
      </c>
      <c r="E86" s="18">
        <f t="shared" si="6"/>
        <v>45</v>
      </c>
      <c r="F86" s="46">
        <f t="shared" si="7"/>
        <v>0</v>
      </c>
      <c r="G86" s="14">
        <f t="shared" si="4"/>
        <v>70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24</v>
      </c>
      <c r="C87" s="16">
        <v>70</v>
      </c>
      <c r="D87" s="17">
        <f t="shared" si="5"/>
        <v>46</v>
      </c>
      <c r="E87" s="18">
        <f t="shared" si="6"/>
        <v>46</v>
      </c>
      <c r="F87" s="46">
        <f t="shared" si="7"/>
        <v>0</v>
      </c>
      <c r="G87" s="14">
        <f t="shared" si="4"/>
        <v>70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22</v>
      </c>
      <c r="C88" s="16">
        <v>70</v>
      </c>
      <c r="D88" s="17">
        <f t="shared" si="5"/>
        <v>48</v>
      </c>
      <c r="E88" s="18">
        <f t="shared" si="6"/>
        <v>48</v>
      </c>
      <c r="F88" s="46">
        <f t="shared" si="7"/>
        <v>0</v>
      </c>
      <c r="G88" s="14">
        <f t="shared" si="4"/>
        <v>70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20</v>
      </c>
      <c r="C89" s="16">
        <v>65</v>
      </c>
      <c r="D89" s="17">
        <f t="shared" si="5"/>
        <v>45</v>
      </c>
      <c r="E89" s="18">
        <f t="shared" si="6"/>
        <v>45</v>
      </c>
      <c r="F89" s="46">
        <f t="shared" si="7"/>
        <v>5</v>
      </c>
      <c r="G89" s="14">
        <f t="shared" si="4"/>
        <v>65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19</v>
      </c>
      <c r="C90" s="16">
        <v>65</v>
      </c>
      <c r="D90" s="17">
        <f t="shared" si="5"/>
        <v>46</v>
      </c>
      <c r="E90" s="18">
        <f t="shared" si="6"/>
        <v>46</v>
      </c>
      <c r="F90" s="46">
        <f t="shared" si="7"/>
        <v>0</v>
      </c>
      <c r="G90" s="14">
        <f t="shared" si="4"/>
        <v>65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17</v>
      </c>
      <c r="C91" s="16">
        <v>65</v>
      </c>
      <c r="D91" s="17">
        <f t="shared" si="5"/>
        <v>48</v>
      </c>
      <c r="E91" s="18">
        <f t="shared" si="6"/>
        <v>48</v>
      </c>
      <c r="F91" s="46">
        <f t="shared" si="7"/>
        <v>0</v>
      </c>
      <c r="G91" s="14">
        <f t="shared" si="4"/>
        <v>65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16</v>
      </c>
      <c r="C92" s="16">
        <v>64</v>
      </c>
      <c r="D92" s="17">
        <f t="shared" si="5"/>
        <v>48</v>
      </c>
      <c r="E92" s="18">
        <f t="shared" si="6"/>
        <v>48</v>
      </c>
      <c r="F92" s="46">
        <f t="shared" si="7"/>
        <v>1</v>
      </c>
      <c r="G92" s="14">
        <f t="shared" si="4"/>
        <v>64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14</v>
      </c>
      <c r="C93" s="16">
        <v>64</v>
      </c>
      <c r="D93" s="17">
        <f t="shared" si="5"/>
        <v>50</v>
      </c>
      <c r="E93" s="18">
        <f t="shared" si="6"/>
        <v>50</v>
      </c>
      <c r="F93" s="46">
        <f t="shared" si="7"/>
        <v>0</v>
      </c>
      <c r="G93" s="14">
        <f t="shared" si="4"/>
        <v>64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13</v>
      </c>
      <c r="C94" s="16">
        <v>45</v>
      </c>
      <c r="D94" s="17">
        <f t="shared" si="5"/>
        <v>32</v>
      </c>
      <c r="E94" s="18">
        <f t="shared" si="6"/>
        <v>32</v>
      </c>
      <c r="F94" s="46">
        <f t="shared" si="7"/>
        <v>19</v>
      </c>
      <c r="G94" s="14">
        <f t="shared" si="4"/>
        <v>45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11</v>
      </c>
      <c r="C95" s="16">
        <v>39</v>
      </c>
      <c r="D95" s="17">
        <f t="shared" si="5"/>
        <v>28</v>
      </c>
      <c r="E95" s="18">
        <f t="shared" si="6"/>
        <v>28</v>
      </c>
      <c r="F95" s="46">
        <f t="shared" si="7"/>
        <v>6</v>
      </c>
      <c r="G95" s="14">
        <f t="shared" si="4"/>
        <v>39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9</v>
      </c>
      <c r="C96" s="16">
        <v>39</v>
      </c>
      <c r="D96" s="17">
        <f t="shared" si="5"/>
        <v>30</v>
      </c>
      <c r="E96" s="18">
        <f t="shared" si="6"/>
        <v>30</v>
      </c>
      <c r="F96" s="46">
        <f t="shared" si="7"/>
        <v>0</v>
      </c>
      <c r="G96" s="14">
        <f t="shared" si="4"/>
        <v>39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8</v>
      </c>
      <c r="C97" s="16">
        <v>37</v>
      </c>
      <c r="D97" s="17">
        <f t="shared" si="5"/>
        <v>29</v>
      </c>
      <c r="E97" s="18">
        <f t="shared" si="6"/>
        <v>29</v>
      </c>
      <c r="F97" s="46">
        <f t="shared" si="7"/>
        <v>2</v>
      </c>
      <c r="G97" s="14">
        <f t="shared" si="4"/>
        <v>37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6</v>
      </c>
      <c r="C98" s="16">
        <v>37</v>
      </c>
      <c r="D98" s="17">
        <f t="shared" si="5"/>
        <v>31</v>
      </c>
      <c r="E98" s="18">
        <f t="shared" si="6"/>
        <v>31</v>
      </c>
      <c r="F98" s="46">
        <f t="shared" si="7"/>
        <v>0</v>
      </c>
      <c r="G98" s="14">
        <f t="shared" si="4"/>
        <v>37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5</v>
      </c>
      <c r="C99" s="16">
        <v>36</v>
      </c>
      <c r="D99" s="17">
        <f t="shared" si="5"/>
        <v>31</v>
      </c>
      <c r="E99" s="18">
        <f t="shared" si="6"/>
        <v>31</v>
      </c>
      <c r="F99" s="46">
        <f t="shared" si="7"/>
        <v>1</v>
      </c>
      <c r="G99" s="14">
        <f t="shared" si="4"/>
        <v>36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3</v>
      </c>
      <c r="C100" s="16">
        <v>34</v>
      </c>
      <c r="D100" s="17">
        <f t="shared" si="5"/>
        <v>31</v>
      </c>
      <c r="E100" s="18">
        <f t="shared" si="6"/>
        <v>31</v>
      </c>
      <c r="F100" s="46">
        <f t="shared" si="7"/>
        <v>2</v>
      </c>
      <c r="G100" s="14">
        <f t="shared" si="4"/>
        <v>34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2</v>
      </c>
      <c r="C101" s="16">
        <v>32</v>
      </c>
      <c r="D101" s="17">
        <f t="shared" si="5"/>
        <v>30</v>
      </c>
      <c r="E101" s="18">
        <f t="shared" si="6"/>
        <v>30</v>
      </c>
      <c r="F101" s="46">
        <f t="shared" si="7"/>
        <v>2</v>
      </c>
      <c r="G101" s="14">
        <f t="shared" si="4"/>
        <v>32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0</v>
      </c>
      <c r="C102" s="16">
        <v>18</v>
      </c>
      <c r="D102" s="17">
        <f t="shared" si="5"/>
        <v>18</v>
      </c>
      <c r="E102" s="18">
        <f t="shared" si="6"/>
        <v>18</v>
      </c>
      <c r="F102" s="46">
        <f t="shared" si="7"/>
        <v>14</v>
      </c>
      <c r="G102" s="14">
        <f t="shared" si="4"/>
        <v>18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85</v>
      </c>
      <c r="K2" s="7">
        <f>B51</f>
        <v>88</v>
      </c>
      <c r="L2" s="5"/>
      <c r="M2" s="5"/>
      <c r="N2" s="5"/>
    </row>
    <row r="3" spans="1:14" ht="15.75" customHeight="1" x14ac:dyDescent="0.2">
      <c r="A3" s="15" t="s">
        <v>200</v>
      </c>
      <c r="B3" s="16">
        <v>85</v>
      </c>
      <c r="C3" s="16">
        <v>85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85</v>
      </c>
      <c r="H3" s="5"/>
      <c r="I3" s="6" t="s">
        <v>139</v>
      </c>
      <c r="J3" s="7">
        <f>COUNTIF(B3:B48,"&gt;0")</f>
        <v>33</v>
      </c>
      <c r="K3" s="7">
        <f>COUNTIF(B51:B111,"&gt;0")</f>
        <v>48</v>
      </c>
      <c r="L3" s="5"/>
      <c r="M3" s="5"/>
      <c r="N3" s="5"/>
    </row>
    <row r="4" spans="1:14" ht="15.75" customHeight="1" x14ac:dyDescent="0.2">
      <c r="A4" s="15" t="s">
        <v>201</v>
      </c>
      <c r="B4" s="16">
        <v>82</v>
      </c>
      <c r="C4" s="16">
        <v>79</v>
      </c>
      <c r="D4" s="17">
        <f t="shared" si="0"/>
        <v>-3</v>
      </c>
      <c r="E4" s="18">
        <f t="shared" si="1"/>
        <v>0</v>
      </c>
      <c r="F4" s="46">
        <f>IF(B3,C3-C4,"")</f>
        <v>6</v>
      </c>
      <c r="G4" s="14">
        <f t="shared" si="2"/>
        <v>82</v>
      </c>
      <c r="H4" s="5"/>
      <c r="I4" s="6" t="s">
        <v>2</v>
      </c>
      <c r="J4" s="7">
        <f>MAX(D3:D48)</f>
        <v>3</v>
      </c>
      <c r="K4" s="7">
        <f>MAX(D51:D111)</f>
        <v>36</v>
      </c>
      <c r="L4" s="5" t="s">
        <v>144</v>
      </c>
      <c r="M4" s="5"/>
      <c r="N4" s="5"/>
    </row>
    <row r="5" spans="1:14" ht="15.75" customHeight="1" x14ac:dyDescent="0.2">
      <c r="A5" s="15" t="s">
        <v>202</v>
      </c>
      <c r="B5" s="16">
        <v>80</v>
      </c>
      <c r="C5" s="16">
        <v>67</v>
      </c>
      <c r="D5" s="17">
        <f t="shared" si="0"/>
        <v>-13</v>
      </c>
      <c r="E5" s="18">
        <f t="shared" si="1"/>
        <v>0</v>
      </c>
      <c r="F5" s="46">
        <f t="shared" ref="F5:F68" si="3">IF(B4,C4-C5,"")</f>
        <v>12</v>
      </c>
      <c r="G5" s="14">
        <f t="shared" si="2"/>
        <v>80</v>
      </c>
      <c r="H5" s="5"/>
      <c r="I5" s="6" t="s">
        <v>3</v>
      </c>
      <c r="J5" s="7">
        <f>MIN(D3:D48)</f>
        <v>-23</v>
      </c>
      <c r="K5" s="7">
        <f>MIN(D51:D111)</f>
        <v>-2</v>
      </c>
      <c r="L5" s="5" t="s">
        <v>145</v>
      </c>
      <c r="M5" s="5"/>
      <c r="N5" s="5"/>
    </row>
    <row r="6" spans="1:14" ht="15.75" customHeight="1" x14ac:dyDescent="0.2">
      <c r="A6" s="15" t="s">
        <v>203</v>
      </c>
      <c r="B6" s="16">
        <v>77</v>
      </c>
      <c r="C6" s="16">
        <v>67</v>
      </c>
      <c r="D6" s="17">
        <f t="shared" si="0"/>
        <v>-10</v>
      </c>
      <c r="E6" s="18">
        <f t="shared" si="1"/>
        <v>0</v>
      </c>
      <c r="F6" s="46">
        <f t="shared" si="3"/>
        <v>0</v>
      </c>
      <c r="G6" s="14">
        <f t="shared" si="2"/>
        <v>77</v>
      </c>
      <c r="H6" s="5"/>
      <c r="I6" s="6" t="s">
        <v>4</v>
      </c>
      <c r="J6" s="7">
        <f>AVERAGE(D3:D48)</f>
        <v>-5.6086956521739131</v>
      </c>
      <c r="K6" s="7">
        <f>AVERAGE(D51:D111)</f>
        <v>12.901639344262295</v>
      </c>
      <c r="L6" s="5" t="s">
        <v>0</v>
      </c>
      <c r="M6" s="5"/>
      <c r="N6" s="5"/>
    </row>
    <row r="7" spans="1:14" ht="15.75" customHeight="1" x14ac:dyDescent="0.2">
      <c r="A7" s="15" t="s">
        <v>204</v>
      </c>
      <c r="B7" s="16">
        <v>75</v>
      </c>
      <c r="C7" s="16">
        <v>67</v>
      </c>
      <c r="D7" s="17">
        <f t="shared" si="0"/>
        <v>-8</v>
      </c>
      <c r="E7" s="18">
        <f t="shared" si="1"/>
        <v>0</v>
      </c>
      <c r="F7" s="46">
        <f t="shared" si="3"/>
        <v>0</v>
      </c>
      <c r="G7" s="14">
        <f t="shared" si="2"/>
        <v>75</v>
      </c>
      <c r="H7" s="5"/>
      <c r="I7" s="6" t="s">
        <v>140</v>
      </c>
      <c r="J7" s="7">
        <f>STDEV(D3:D48)</f>
        <v>6.3995772807257101</v>
      </c>
      <c r="K7" s="7">
        <f>STDEV(D51:D111)</f>
        <v>11.205214437978993</v>
      </c>
      <c r="L7" s="5" t="s">
        <v>191</v>
      </c>
      <c r="M7" s="5"/>
      <c r="N7" s="5"/>
    </row>
    <row r="8" spans="1:14" ht="15.75" customHeight="1" x14ac:dyDescent="0.2">
      <c r="A8" s="15" t="s">
        <v>205</v>
      </c>
      <c r="B8" s="16">
        <v>72</v>
      </c>
      <c r="C8" s="16">
        <v>67</v>
      </c>
      <c r="D8" s="17">
        <f t="shared" si="0"/>
        <v>-5</v>
      </c>
      <c r="E8" s="18">
        <f t="shared" si="1"/>
        <v>0</v>
      </c>
      <c r="F8" s="46">
        <f t="shared" si="3"/>
        <v>0</v>
      </c>
      <c r="G8" s="14">
        <f t="shared" si="2"/>
        <v>72</v>
      </c>
      <c r="H8" s="5"/>
      <c r="I8" s="6" t="s">
        <v>5</v>
      </c>
      <c r="J8" s="8">
        <f>COUNTIF(E3:E48,"&gt;0")/J3</f>
        <v>3.0303030303030304E-2</v>
      </c>
      <c r="K8" s="8">
        <f>COUNTIF(E51:E111,"&gt;0")/K3</f>
        <v>0.95833333333333337</v>
      </c>
      <c r="L8" s="5" t="s">
        <v>146</v>
      </c>
      <c r="M8" s="5"/>
      <c r="N8" s="5"/>
    </row>
    <row r="9" spans="1:14" ht="15.75" customHeight="1" x14ac:dyDescent="0.2">
      <c r="A9" s="15" t="s">
        <v>206</v>
      </c>
      <c r="B9" s="16">
        <v>70</v>
      </c>
      <c r="C9" s="16">
        <v>67</v>
      </c>
      <c r="D9" s="17">
        <f t="shared" si="0"/>
        <v>-3</v>
      </c>
      <c r="E9" s="18">
        <f t="shared" si="1"/>
        <v>0</v>
      </c>
      <c r="F9" s="46">
        <f t="shared" si="3"/>
        <v>0</v>
      </c>
      <c r="G9" s="14">
        <f t="shared" si="2"/>
        <v>70</v>
      </c>
      <c r="H9" s="5"/>
      <c r="I9" s="6" t="s">
        <v>6</v>
      </c>
      <c r="J9" s="9">
        <f>SUM(E3:E48)</f>
        <v>3</v>
      </c>
      <c r="K9" s="10">
        <f>SUM(E51:E111)</f>
        <v>790</v>
      </c>
      <c r="L9" s="5" t="s">
        <v>147</v>
      </c>
      <c r="M9" s="5"/>
      <c r="N9" s="5"/>
    </row>
    <row r="10" spans="1:14" ht="15.75" customHeight="1" x14ac:dyDescent="0.2">
      <c r="A10" s="15" t="s">
        <v>207</v>
      </c>
      <c r="B10" s="16">
        <v>67</v>
      </c>
      <c r="C10" s="16">
        <v>64</v>
      </c>
      <c r="D10" s="17">
        <f t="shared" si="0"/>
        <v>-3</v>
      </c>
      <c r="E10" s="18">
        <f t="shared" si="1"/>
        <v>0</v>
      </c>
      <c r="F10" s="46">
        <f t="shared" si="3"/>
        <v>3</v>
      </c>
      <c r="G10" s="14">
        <f t="shared" si="2"/>
        <v>67</v>
      </c>
      <c r="H10" s="5"/>
      <c r="I10" s="7" t="s">
        <v>69</v>
      </c>
      <c r="J10" s="7">
        <f>J9/J2</f>
        <v>3.5294117647058823E-2</v>
      </c>
      <c r="K10" s="7">
        <f>K9/K2</f>
        <v>8.9772727272727266</v>
      </c>
      <c r="L10" s="5" t="s">
        <v>148</v>
      </c>
      <c r="M10" s="5"/>
      <c r="N10" s="5"/>
    </row>
    <row r="11" spans="1:14" ht="15.75" customHeight="1" x14ac:dyDescent="0.2">
      <c r="A11" s="15" t="s">
        <v>208</v>
      </c>
      <c r="B11" s="16">
        <v>64</v>
      </c>
      <c r="C11" s="16">
        <v>53</v>
      </c>
      <c r="D11" s="17">
        <f t="shared" si="0"/>
        <v>-11</v>
      </c>
      <c r="E11" s="18">
        <f t="shared" si="1"/>
        <v>0</v>
      </c>
      <c r="F11" s="46">
        <f t="shared" si="3"/>
        <v>11</v>
      </c>
      <c r="G11" s="14">
        <f t="shared" si="2"/>
        <v>64</v>
      </c>
      <c r="H11" s="5"/>
      <c r="I11" s="7" t="s">
        <v>141</v>
      </c>
      <c r="J11" s="7">
        <f>SUM(C3:C48)/SUM(B3:B48)</f>
        <v>0.82145328719723187</v>
      </c>
      <c r="K11" s="7">
        <f>SUM(C51:C111)/SUM(B51:B111)</f>
        <v>1.3668997668997669</v>
      </c>
      <c r="L11" s="5" t="s">
        <v>149</v>
      </c>
      <c r="M11" s="5"/>
      <c r="N11" s="5"/>
    </row>
    <row r="12" spans="1:14" ht="15.75" customHeight="1" x14ac:dyDescent="0.2">
      <c r="A12" s="15" t="s">
        <v>209</v>
      </c>
      <c r="B12" s="16">
        <v>62</v>
      </c>
      <c r="C12" s="16">
        <v>53</v>
      </c>
      <c r="D12" s="17">
        <f t="shared" si="0"/>
        <v>-9</v>
      </c>
      <c r="E12" s="18">
        <f t="shared" si="1"/>
        <v>0</v>
      </c>
      <c r="F12" s="46">
        <f t="shared" si="3"/>
        <v>0</v>
      </c>
      <c r="G12" s="14">
        <f t="shared" si="2"/>
        <v>62</v>
      </c>
      <c r="H12" s="5"/>
      <c r="I12" s="11" t="s">
        <v>142</v>
      </c>
      <c r="J12" s="7">
        <v>7.8</v>
      </c>
      <c r="K12" s="7">
        <v>8.6</v>
      </c>
      <c r="L12" s="5"/>
      <c r="M12" s="5"/>
      <c r="N12" s="5"/>
    </row>
    <row r="13" spans="1:14" ht="15.75" customHeight="1" x14ac:dyDescent="0.2">
      <c r="A13" s="15" t="s">
        <v>210</v>
      </c>
      <c r="B13" s="16">
        <v>59</v>
      </c>
      <c r="C13" s="16">
        <v>53</v>
      </c>
      <c r="D13" s="17">
        <f t="shared" si="0"/>
        <v>-6</v>
      </c>
      <c r="E13" s="18">
        <f t="shared" si="1"/>
        <v>0</v>
      </c>
      <c r="F13" s="46">
        <f t="shared" si="3"/>
        <v>0</v>
      </c>
      <c r="G13" s="14">
        <f t="shared" si="2"/>
        <v>59</v>
      </c>
      <c r="H13" s="5"/>
      <c r="I13" s="7" t="s">
        <v>143</v>
      </c>
      <c r="J13" s="23">
        <f>1/J11</f>
        <v>1.2173546756529063</v>
      </c>
      <c r="K13" s="23">
        <f>1/K11</f>
        <v>0.73158253751705327</v>
      </c>
      <c r="L13" s="5"/>
      <c r="M13" s="5"/>
      <c r="N13" s="5"/>
    </row>
    <row r="14" spans="1:14" ht="15.75" customHeight="1" x14ac:dyDescent="0.2">
      <c r="A14" s="15">
        <v>42015</v>
      </c>
      <c r="B14" s="16">
        <v>57</v>
      </c>
      <c r="C14" s="16">
        <v>53</v>
      </c>
      <c r="D14" s="17">
        <f t="shared" si="0"/>
        <v>-4</v>
      </c>
      <c r="E14" s="18">
        <f t="shared" si="1"/>
        <v>0</v>
      </c>
      <c r="F14" s="46">
        <f t="shared" si="3"/>
        <v>0</v>
      </c>
      <c r="G14" s="14">
        <f t="shared" si="2"/>
        <v>57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x14ac:dyDescent="0.2">
      <c r="A15" s="15">
        <v>42046</v>
      </c>
      <c r="B15" s="16">
        <v>54</v>
      </c>
      <c r="C15" s="16">
        <v>52</v>
      </c>
      <c r="D15" s="17">
        <f t="shared" si="0"/>
        <v>-2</v>
      </c>
      <c r="E15" s="18">
        <f t="shared" si="1"/>
        <v>0</v>
      </c>
      <c r="F15" s="46">
        <f t="shared" si="3"/>
        <v>1</v>
      </c>
      <c r="G15" s="14">
        <f t="shared" si="2"/>
        <v>54</v>
      </c>
      <c r="H15" s="5"/>
      <c r="I15" s="7" t="s">
        <v>266</v>
      </c>
      <c r="J15" s="7">
        <f>(SUMPRODUCT(D3:D48,D3:D48))/J2</f>
        <v>38.705882352941174</v>
      </c>
      <c r="K15" s="7">
        <f>(SUMPRODUCT(D51:D111,D51:D111))/K2</f>
        <v>200.98863636363637</v>
      </c>
      <c r="L15" s="5"/>
      <c r="M15" s="5"/>
      <c r="N15" s="5"/>
    </row>
    <row r="16" spans="1:14" ht="15.75" customHeight="1" x14ac:dyDescent="0.2">
      <c r="A16" s="15">
        <v>42074</v>
      </c>
      <c r="B16" s="16">
        <v>52</v>
      </c>
      <c r="C16" s="16">
        <v>42</v>
      </c>
      <c r="D16" s="17">
        <f t="shared" si="0"/>
        <v>-10</v>
      </c>
      <c r="E16" s="18">
        <f t="shared" si="1"/>
        <v>0</v>
      </c>
      <c r="F16" s="46">
        <f t="shared" si="3"/>
        <v>10</v>
      </c>
      <c r="G16" s="14">
        <f t="shared" si="2"/>
        <v>52</v>
      </c>
      <c r="H16" s="5"/>
      <c r="I16" s="7" t="s">
        <v>267</v>
      </c>
      <c r="J16" s="7">
        <f>ABS(1-J13)</f>
        <v>0.21735467565290634</v>
      </c>
      <c r="K16" s="7">
        <f>ABS(1-K13)</f>
        <v>0.26841746248294673</v>
      </c>
      <c r="L16" s="5"/>
      <c r="M16" s="5"/>
      <c r="N16" s="5"/>
    </row>
    <row r="17" spans="1:14" ht="15.75" customHeight="1" x14ac:dyDescent="0.2">
      <c r="A17" s="15">
        <v>42105</v>
      </c>
      <c r="B17" s="16">
        <v>49</v>
      </c>
      <c r="C17" s="16">
        <v>42</v>
      </c>
      <c r="D17" s="17">
        <f t="shared" si="0"/>
        <v>-7</v>
      </c>
      <c r="E17" s="18">
        <f t="shared" si="1"/>
        <v>0</v>
      </c>
      <c r="F17" s="46">
        <f t="shared" si="3"/>
        <v>0</v>
      </c>
      <c r="G17" s="14">
        <f t="shared" si="2"/>
        <v>49</v>
      </c>
      <c r="H17" s="5"/>
      <c r="I17" s="7" t="s">
        <v>287</v>
      </c>
      <c r="J17" s="26">
        <f>J2/J3</f>
        <v>2.5757575757575757</v>
      </c>
      <c r="K17" s="26">
        <f>K2/K3</f>
        <v>1.8333333333333333</v>
      </c>
      <c r="L17" s="5"/>
      <c r="M17" s="5"/>
      <c r="N17" s="5"/>
    </row>
    <row r="18" spans="1:14" ht="15.75" customHeight="1" x14ac:dyDescent="0.2">
      <c r="A18" s="15">
        <v>42135</v>
      </c>
      <c r="B18" s="16">
        <v>46</v>
      </c>
      <c r="C18" s="16">
        <v>36</v>
      </c>
      <c r="D18" s="17">
        <f t="shared" si="0"/>
        <v>-10</v>
      </c>
      <c r="E18" s="18">
        <f t="shared" si="1"/>
        <v>0</v>
      </c>
      <c r="F18" s="46">
        <f t="shared" si="3"/>
        <v>6</v>
      </c>
      <c r="G18" s="14">
        <f t="shared" si="2"/>
        <v>46</v>
      </c>
      <c r="H18" s="5"/>
      <c r="I18" s="7" t="s">
        <v>314</v>
      </c>
      <c r="J18" s="26">
        <f>STDEV(F3:F48)</f>
        <v>4.9876742014083018</v>
      </c>
      <c r="K18" s="26">
        <f>STDEV(F51:F111)</f>
        <v>3.3620219346937197</v>
      </c>
      <c r="L18" s="5"/>
      <c r="M18" s="5"/>
      <c r="N18" s="5"/>
    </row>
    <row r="19" spans="1:14" ht="15.75" customHeight="1" x14ac:dyDescent="0.2">
      <c r="A19" s="15">
        <v>42166</v>
      </c>
      <c r="B19" s="16">
        <v>44</v>
      </c>
      <c r="C19" s="16">
        <v>36</v>
      </c>
      <c r="D19" s="17">
        <f t="shared" si="0"/>
        <v>-8</v>
      </c>
      <c r="E19" s="18">
        <f t="shared" si="1"/>
        <v>0</v>
      </c>
      <c r="F19" s="46">
        <f t="shared" si="3"/>
        <v>0</v>
      </c>
      <c r="G19" s="14">
        <f t="shared" si="2"/>
        <v>44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>
        <v>42196</v>
      </c>
      <c r="B20" s="16">
        <v>41</v>
      </c>
      <c r="C20" s="16">
        <v>36</v>
      </c>
      <c r="D20" s="17">
        <f t="shared" si="0"/>
        <v>-5</v>
      </c>
      <c r="E20" s="18">
        <f t="shared" si="1"/>
        <v>0</v>
      </c>
      <c r="F20" s="46">
        <f t="shared" si="3"/>
        <v>0</v>
      </c>
      <c r="G20" s="14">
        <f t="shared" si="2"/>
        <v>41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42227</v>
      </c>
      <c r="B21" s="16">
        <v>39</v>
      </c>
      <c r="C21" s="16">
        <v>36</v>
      </c>
      <c r="D21" s="17">
        <f t="shared" si="0"/>
        <v>-3</v>
      </c>
      <c r="E21" s="18">
        <f t="shared" si="1"/>
        <v>0</v>
      </c>
      <c r="F21" s="46">
        <f t="shared" si="3"/>
        <v>0</v>
      </c>
      <c r="G21" s="14">
        <f t="shared" si="2"/>
        <v>39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42258</v>
      </c>
      <c r="B22" s="16">
        <v>36</v>
      </c>
      <c r="C22" s="16">
        <v>32</v>
      </c>
      <c r="D22" s="17">
        <f t="shared" si="0"/>
        <v>-4</v>
      </c>
      <c r="E22" s="18">
        <f t="shared" si="1"/>
        <v>0</v>
      </c>
      <c r="F22" s="46">
        <f t="shared" si="3"/>
        <v>4</v>
      </c>
      <c r="G22" s="14">
        <f t="shared" si="2"/>
        <v>36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42288</v>
      </c>
      <c r="B23" s="16">
        <v>33</v>
      </c>
      <c r="C23" s="16">
        <v>10</v>
      </c>
      <c r="D23" s="17">
        <f t="shared" si="0"/>
        <v>-23</v>
      </c>
      <c r="E23" s="18">
        <f t="shared" si="1"/>
        <v>0</v>
      </c>
      <c r="F23" s="46">
        <f t="shared" si="3"/>
        <v>22</v>
      </c>
      <c r="G23" s="14">
        <f t="shared" si="2"/>
        <v>33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42319</v>
      </c>
      <c r="B24" s="16">
        <v>31</v>
      </c>
      <c r="C24" s="16">
        <v>10</v>
      </c>
      <c r="D24" s="17">
        <f t="shared" si="0"/>
        <v>-21</v>
      </c>
      <c r="E24" s="18">
        <f t="shared" si="1"/>
        <v>0</v>
      </c>
      <c r="F24" s="46">
        <f t="shared" si="3"/>
        <v>0</v>
      </c>
      <c r="G24" s="14">
        <f t="shared" si="2"/>
        <v>31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42349</v>
      </c>
      <c r="B25" s="16">
        <v>28</v>
      </c>
      <c r="C25" s="16">
        <v>8</v>
      </c>
      <c r="D25" s="17">
        <f t="shared" si="0"/>
        <v>-20</v>
      </c>
      <c r="E25" s="18">
        <f t="shared" si="1"/>
        <v>0</v>
      </c>
      <c r="F25" s="46">
        <f t="shared" si="3"/>
        <v>2</v>
      </c>
      <c r="G25" s="14">
        <f t="shared" si="2"/>
        <v>28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 t="s">
        <v>211</v>
      </c>
      <c r="B26" s="16">
        <v>26</v>
      </c>
      <c r="C26" s="16">
        <v>8</v>
      </c>
      <c r="D26" s="17">
        <f t="shared" si="0"/>
        <v>-18</v>
      </c>
      <c r="E26" s="18">
        <f t="shared" si="1"/>
        <v>0</v>
      </c>
      <c r="F26" s="46">
        <f t="shared" si="3"/>
        <v>0</v>
      </c>
      <c r="G26" s="14">
        <f t="shared" si="2"/>
        <v>26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 t="s">
        <v>212</v>
      </c>
      <c r="B27" s="16">
        <v>23</v>
      </c>
      <c r="C27" s="16">
        <v>8</v>
      </c>
      <c r="D27" s="17">
        <f t="shared" si="0"/>
        <v>-15</v>
      </c>
      <c r="E27" s="18">
        <f t="shared" si="1"/>
        <v>0</v>
      </c>
      <c r="F27" s="46">
        <f t="shared" si="3"/>
        <v>0</v>
      </c>
      <c r="G27" s="14">
        <f t="shared" si="2"/>
        <v>23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 t="s">
        <v>213</v>
      </c>
      <c r="B28" s="16">
        <v>21</v>
      </c>
      <c r="C28" s="16">
        <v>8</v>
      </c>
      <c r="D28" s="17">
        <f t="shared" si="0"/>
        <v>-13</v>
      </c>
      <c r="E28" s="18">
        <f t="shared" si="1"/>
        <v>0</v>
      </c>
      <c r="F28" s="46">
        <f t="shared" si="3"/>
        <v>0</v>
      </c>
      <c r="G28" s="14">
        <f t="shared" si="2"/>
        <v>21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 t="s">
        <v>214</v>
      </c>
      <c r="B29" s="16">
        <v>18</v>
      </c>
      <c r="C29" s="16">
        <v>8</v>
      </c>
      <c r="D29" s="17">
        <f t="shared" si="0"/>
        <v>-10</v>
      </c>
      <c r="E29" s="18">
        <f t="shared" si="1"/>
        <v>0</v>
      </c>
      <c r="F29" s="46">
        <f t="shared" si="3"/>
        <v>0</v>
      </c>
      <c r="G29" s="14">
        <f t="shared" si="2"/>
        <v>18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 t="s">
        <v>215</v>
      </c>
      <c r="B30" s="16">
        <v>15</v>
      </c>
      <c r="C30" s="16">
        <v>8</v>
      </c>
      <c r="D30" s="17">
        <f t="shared" si="0"/>
        <v>-7</v>
      </c>
      <c r="E30" s="18">
        <f t="shared" si="1"/>
        <v>0</v>
      </c>
      <c r="F30" s="46">
        <f t="shared" si="3"/>
        <v>0</v>
      </c>
      <c r="G30" s="14">
        <f t="shared" si="2"/>
        <v>15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 t="s">
        <v>216</v>
      </c>
      <c r="B31" s="16">
        <v>13</v>
      </c>
      <c r="C31" s="16">
        <v>8</v>
      </c>
      <c r="D31" s="17">
        <f t="shared" si="0"/>
        <v>-5</v>
      </c>
      <c r="E31" s="18">
        <f t="shared" si="1"/>
        <v>0</v>
      </c>
      <c r="F31" s="46">
        <f t="shared" si="3"/>
        <v>0</v>
      </c>
      <c r="G31" s="14">
        <f t="shared" si="2"/>
        <v>13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 t="s">
        <v>217</v>
      </c>
      <c r="B32" s="16">
        <v>10</v>
      </c>
      <c r="C32" s="16">
        <v>8</v>
      </c>
      <c r="D32" s="17">
        <f t="shared" si="0"/>
        <v>-2</v>
      </c>
      <c r="E32" s="18">
        <f t="shared" si="1"/>
        <v>0</v>
      </c>
      <c r="F32" s="46">
        <f t="shared" si="3"/>
        <v>0</v>
      </c>
      <c r="G32" s="14">
        <f t="shared" si="2"/>
        <v>10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218</v>
      </c>
      <c r="B33" s="16">
        <v>8</v>
      </c>
      <c r="C33" s="16">
        <v>8</v>
      </c>
      <c r="D33" s="17">
        <f t="shared" si="0"/>
        <v>0</v>
      </c>
      <c r="E33" s="18">
        <f t="shared" si="1"/>
        <v>0</v>
      </c>
      <c r="F33" s="46">
        <f t="shared" si="3"/>
        <v>0</v>
      </c>
      <c r="G33" s="14">
        <f t="shared" si="2"/>
        <v>8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219</v>
      </c>
      <c r="B34" s="16">
        <v>5</v>
      </c>
      <c r="C34" s="16">
        <v>8</v>
      </c>
      <c r="D34" s="17">
        <f t="shared" si="0"/>
        <v>3</v>
      </c>
      <c r="E34" s="18">
        <f t="shared" si="1"/>
        <v>3</v>
      </c>
      <c r="F34" s="46">
        <f t="shared" si="3"/>
        <v>0</v>
      </c>
      <c r="G34" s="14">
        <f t="shared" si="2"/>
        <v>8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220</v>
      </c>
      <c r="B35" s="16">
        <v>3</v>
      </c>
      <c r="C35" s="16">
        <v>0</v>
      </c>
      <c r="D35" s="17">
        <f t="shared" si="0"/>
        <v>-3</v>
      </c>
      <c r="E35" s="18">
        <f t="shared" si="1"/>
        <v>0</v>
      </c>
      <c r="F35" s="46">
        <f t="shared" si="3"/>
        <v>8</v>
      </c>
      <c r="G35" s="14">
        <f t="shared" si="2"/>
        <v>3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221</v>
      </c>
      <c r="B36" s="16">
        <v>0</v>
      </c>
      <c r="C36" s="16">
        <v>0</v>
      </c>
      <c r="D36" s="17">
        <f t="shared" si="0"/>
        <v>0</v>
      </c>
      <c r="E36" s="18">
        <f t="shared" si="1"/>
        <v>0</v>
      </c>
      <c r="F36" s="46">
        <f t="shared" si="3"/>
        <v>0</v>
      </c>
      <c r="G36" s="14">
        <f t="shared" si="2"/>
        <v>0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>
        <f t="shared" si="0"/>
        <v>0</v>
      </c>
      <c r="E37" s="18">
        <f t="shared" si="1"/>
        <v>0</v>
      </c>
      <c r="F37" s="46" t="str">
        <f t="shared" si="3"/>
        <v/>
      </c>
      <c r="G37" s="14">
        <f t="shared" si="2"/>
        <v>0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>
        <f t="shared" si="0"/>
        <v>0</v>
      </c>
      <c r="E38" s="18">
        <f t="shared" si="1"/>
        <v>0</v>
      </c>
      <c r="F38" s="46" t="str">
        <f t="shared" si="3"/>
        <v/>
      </c>
      <c r="G38" s="14">
        <f t="shared" si="2"/>
        <v>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>
        <f t="shared" si="0"/>
        <v>0</v>
      </c>
      <c r="E39" s="18">
        <f t="shared" si="1"/>
        <v>0</v>
      </c>
      <c r="F39" s="46" t="str">
        <f t="shared" si="3"/>
        <v/>
      </c>
      <c r="G39" s="14">
        <f t="shared" si="2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>
        <f t="shared" si="0"/>
        <v>0</v>
      </c>
      <c r="E40" s="18">
        <f t="shared" si="1"/>
        <v>0</v>
      </c>
      <c r="F40" s="46" t="str">
        <f t="shared" si="3"/>
        <v/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>
        <f t="shared" si="0"/>
        <v>0</v>
      </c>
      <c r="E44" s="22">
        <f t="shared" si="1"/>
        <v>0</v>
      </c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42340</v>
      </c>
      <c r="B51" s="16">
        <v>88</v>
      </c>
      <c r="C51" s="16">
        <v>88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88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42341</v>
      </c>
      <c r="B52" s="16">
        <v>86</v>
      </c>
      <c r="C52" s="16">
        <v>85</v>
      </c>
      <c r="D52" s="17">
        <f t="shared" si="5"/>
        <v>-1</v>
      </c>
      <c r="E52" s="18">
        <f t="shared" si="6"/>
        <v>0</v>
      </c>
      <c r="F52" s="46">
        <f t="shared" si="3"/>
        <v>3</v>
      </c>
      <c r="G52" s="14">
        <f t="shared" si="4"/>
        <v>86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42342</v>
      </c>
      <c r="B53" s="16">
        <v>84</v>
      </c>
      <c r="C53" s="16">
        <v>85</v>
      </c>
      <c r="D53" s="17">
        <f t="shared" si="5"/>
        <v>1</v>
      </c>
      <c r="E53" s="18">
        <f t="shared" si="6"/>
        <v>1</v>
      </c>
      <c r="F53" s="46">
        <f t="shared" si="3"/>
        <v>0</v>
      </c>
      <c r="G53" s="14">
        <f t="shared" si="4"/>
        <v>85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42343</v>
      </c>
      <c r="B54" s="16">
        <v>82</v>
      </c>
      <c r="C54" s="16">
        <v>85</v>
      </c>
      <c r="D54" s="17">
        <f t="shared" si="5"/>
        <v>3</v>
      </c>
      <c r="E54" s="18">
        <f t="shared" si="6"/>
        <v>3</v>
      </c>
      <c r="F54" s="46">
        <f t="shared" si="3"/>
        <v>0</v>
      </c>
      <c r="G54" s="14">
        <f t="shared" si="4"/>
        <v>85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42344</v>
      </c>
      <c r="B55" s="16">
        <v>80</v>
      </c>
      <c r="C55" s="16">
        <v>85</v>
      </c>
      <c r="D55" s="17">
        <f t="shared" si="5"/>
        <v>5</v>
      </c>
      <c r="E55" s="18">
        <f t="shared" si="6"/>
        <v>5</v>
      </c>
      <c r="F55" s="46">
        <f t="shared" si="3"/>
        <v>0</v>
      </c>
      <c r="G55" s="14">
        <f t="shared" si="4"/>
        <v>85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42345</v>
      </c>
      <c r="B56" s="16">
        <v>78</v>
      </c>
      <c r="C56" s="16">
        <v>85</v>
      </c>
      <c r="D56" s="17">
        <f t="shared" si="5"/>
        <v>7</v>
      </c>
      <c r="E56" s="18">
        <f t="shared" si="6"/>
        <v>7</v>
      </c>
      <c r="F56" s="46">
        <f t="shared" si="3"/>
        <v>0</v>
      </c>
      <c r="G56" s="14">
        <f t="shared" si="4"/>
        <v>85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42346</v>
      </c>
      <c r="B57" s="16">
        <v>77</v>
      </c>
      <c r="C57" s="16">
        <v>85</v>
      </c>
      <c r="D57" s="17">
        <f t="shared" si="5"/>
        <v>8</v>
      </c>
      <c r="E57" s="18">
        <f t="shared" si="6"/>
        <v>8</v>
      </c>
      <c r="F57" s="46">
        <f t="shared" si="3"/>
        <v>0</v>
      </c>
      <c r="G57" s="14">
        <f t="shared" si="4"/>
        <v>85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42347</v>
      </c>
      <c r="B58" s="16">
        <v>75</v>
      </c>
      <c r="C58" s="16">
        <v>85</v>
      </c>
      <c r="D58" s="17">
        <f t="shared" si="5"/>
        <v>10</v>
      </c>
      <c r="E58" s="18">
        <f t="shared" si="6"/>
        <v>10</v>
      </c>
      <c r="F58" s="46">
        <f t="shared" si="3"/>
        <v>0</v>
      </c>
      <c r="G58" s="14">
        <f t="shared" si="4"/>
        <v>85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42348</v>
      </c>
      <c r="B59" s="16">
        <v>73</v>
      </c>
      <c r="C59" s="16">
        <v>80</v>
      </c>
      <c r="D59" s="17">
        <f t="shared" si="5"/>
        <v>7</v>
      </c>
      <c r="E59" s="18">
        <f t="shared" si="6"/>
        <v>7</v>
      </c>
      <c r="F59" s="46">
        <f t="shared" si="3"/>
        <v>5</v>
      </c>
      <c r="G59" s="14">
        <f t="shared" si="4"/>
        <v>80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42349</v>
      </c>
      <c r="B60" s="16">
        <v>71</v>
      </c>
      <c r="C60" s="16">
        <v>80</v>
      </c>
      <c r="D60" s="17">
        <f t="shared" si="5"/>
        <v>9</v>
      </c>
      <c r="E60" s="18">
        <f t="shared" si="6"/>
        <v>9</v>
      </c>
      <c r="F60" s="46">
        <f t="shared" si="3"/>
        <v>0</v>
      </c>
      <c r="G60" s="14">
        <f t="shared" si="4"/>
        <v>80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42350</v>
      </c>
      <c r="B61" s="16">
        <v>69</v>
      </c>
      <c r="C61" s="16">
        <v>80</v>
      </c>
      <c r="D61" s="17">
        <f t="shared" si="5"/>
        <v>11</v>
      </c>
      <c r="E61" s="18">
        <f t="shared" si="6"/>
        <v>11</v>
      </c>
      <c r="F61" s="46">
        <f t="shared" si="3"/>
        <v>0</v>
      </c>
      <c r="G61" s="14">
        <f t="shared" si="4"/>
        <v>80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>
        <v>42351</v>
      </c>
      <c r="B62" s="16">
        <v>67</v>
      </c>
      <c r="C62" s="16">
        <v>75</v>
      </c>
      <c r="D62" s="17">
        <f t="shared" si="5"/>
        <v>8</v>
      </c>
      <c r="E62" s="18">
        <f t="shared" si="6"/>
        <v>8</v>
      </c>
      <c r="F62" s="46">
        <f t="shared" si="3"/>
        <v>5</v>
      </c>
      <c r="G62" s="14">
        <f t="shared" si="4"/>
        <v>75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>
        <v>42352</v>
      </c>
      <c r="B63" s="16">
        <v>66</v>
      </c>
      <c r="C63" s="16">
        <v>71</v>
      </c>
      <c r="D63" s="17">
        <f t="shared" si="5"/>
        <v>5</v>
      </c>
      <c r="E63" s="18">
        <f t="shared" si="6"/>
        <v>5</v>
      </c>
      <c r="F63" s="46">
        <f t="shared" si="3"/>
        <v>4</v>
      </c>
      <c r="G63" s="14">
        <f t="shared" si="4"/>
        <v>71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>
        <v>42353</v>
      </c>
      <c r="B64" s="16">
        <v>64</v>
      </c>
      <c r="C64" s="16">
        <v>71</v>
      </c>
      <c r="D64" s="17">
        <f t="shared" si="5"/>
        <v>7</v>
      </c>
      <c r="E64" s="18">
        <f t="shared" si="6"/>
        <v>7</v>
      </c>
      <c r="F64" s="46">
        <f t="shared" si="3"/>
        <v>0</v>
      </c>
      <c r="G64" s="14">
        <f t="shared" si="4"/>
        <v>71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>
        <v>42354</v>
      </c>
      <c r="B65" s="16">
        <v>62</v>
      </c>
      <c r="C65" s="16">
        <v>71</v>
      </c>
      <c r="D65" s="17">
        <f t="shared" si="5"/>
        <v>9</v>
      </c>
      <c r="E65" s="18">
        <f t="shared" si="6"/>
        <v>9</v>
      </c>
      <c r="F65" s="46">
        <f t="shared" si="3"/>
        <v>0</v>
      </c>
      <c r="G65" s="14">
        <f t="shared" si="4"/>
        <v>71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>
        <v>42355</v>
      </c>
      <c r="B66" s="16">
        <v>60</v>
      </c>
      <c r="C66" s="16">
        <v>66</v>
      </c>
      <c r="D66" s="17">
        <f t="shared" si="5"/>
        <v>6</v>
      </c>
      <c r="E66" s="18">
        <f t="shared" si="6"/>
        <v>6</v>
      </c>
      <c r="F66" s="46">
        <f t="shared" si="3"/>
        <v>5</v>
      </c>
      <c r="G66" s="14">
        <f t="shared" si="4"/>
        <v>66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>
        <v>42356</v>
      </c>
      <c r="B67" s="16">
        <v>58</v>
      </c>
      <c r="C67" s="16">
        <v>66</v>
      </c>
      <c r="D67" s="17">
        <f t="shared" si="5"/>
        <v>8</v>
      </c>
      <c r="E67" s="18">
        <f t="shared" si="6"/>
        <v>8</v>
      </c>
      <c r="F67" s="46">
        <f t="shared" si="3"/>
        <v>0</v>
      </c>
      <c r="G67" s="14">
        <f t="shared" si="4"/>
        <v>66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>
        <v>42357</v>
      </c>
      <c r="B68" s="16">
        <v>57</v>
      </c>
      <c r="C68" s="16">
        <v>66</v>
      </c>
      <c r="D68" s="17">
        <f t="shared" si="5"/>
        <v>9</v>
      </c>
      <c r="E68" s="18">
        <f t="shared" si="6"/>
        <v>9</v>
      </c>
      <c r="F68" s="46">
        <f t="shared" si="3"/>
        <v>0</v>
      </c>
      <c r="G68" s="14">
        <f t="shared" si="4"/>
        <v>66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>
        <v>42358</v>
      </c>
      <c r="B69" s="16">
        <v>55</v>
      </c>
      <c r="C69" s="16">
        <v>66</v>
      </c>
      <c r="D69" s="17">
        <f t="shared" si="5"/>
        <v>11</v>
      </c>
      <c r="E69" s="18">
        <f t="shared" si="6"/>
        <v>11</v>
      </c>
      <c r="F69" s="46">
        <f t="shared" ref="F69:F111" si="7">IF(B68,C68-C69,"")</f>
        <v>0</v>
      </c>
      <c r="G69" s="14">
        <f t="shared" si="4"/>
        <v>66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>
        <v>42359</v>
      </c>
      <c r="B70" s="16">
        <v>53</v>
      </c>
      <c r="C70" s="16">
        <v>66</v>
      </c>
      <c r="D70" s="17">
        <f t="shared" si="5"/>
        <v>13</v>
      </c>
      <c r="E70" s="18">
        <f t="shared" si="6"/>
        <v>13</v>
      </c>
      <c r="F70" s="46">
        <f t="shared" si="7"/>
        <v>0</v>
      </c>
      <c r="G70" s="14">
        <f t="shared" si="4"/>
        <v>66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>
        <v>42360</v>
      </c>
      <c r="B71" s="16">
        <v>51</v>
      </c>
      <c r="C71" s="16">
        <v>66</v>
      </c>
      <c r="D71" s="17">
        <f t="shared" si="5"/>
        <v>15</v>
      </c>
      <c r="E71" s="18">
        <f t="shared" si="6"/>
        <v>15</v>
      </c>
      <c r="F71" s="46">
        <f t="shared" si="7"/>
        <v>0</v>
      </c>
      <c r="G71" s="14">
        <f t="shared" si="4"/>
        <v>66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>
        <v>42361</v>
      </c>
      <c r="B72" s="16">
        <v>49</v>
      </c>
      <c r="C72" s="16">
        <v>63</v>
      </c>
      <c r="D72" s="17">
        <f t="shared" si="5"/>
        <v>14</v>
      </c>
      <c r="E72" s="18">
        <f t="shared" si="6"/>
        <v>14</v>
      </c>
      <c r="F72" s="46">
        <f t="shared" si="7"/>
        <v>3</v>
      </c>
      <c r="G72" s="14">
        <f t="shared" si="4"/>
        <v>63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>
        <v>42362</v>
      </c>
      <c r="B73" s="16">
        <v>47</v>
      </c>
      <c r="C73" s="16">
        <v>63</v>
      </c>
      <c r="D73" s="17">
        <f t="shared" si="5"/>
        <v>16</v>
      </c>
      <c r="E73" s="18">
        <f t="shared" si="6"/>
        <v>16</v>
      </c>
      <c r="F73" s="46">
        <f t="shared" si="7"/>
        <v>0</v>
      </c>
      <c r="G73" s="14">
        <f t="shared" si="4"/>
        <v>63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>
        <v>42363</v>
      </c>
      <c r="B74" s="16">
        <v>46</v>
      </c>
      <c r="C74" s="16">
        <v>63</v>
      </c>
      <c r="D74" s="17">
        <f t="shared" si="5"/>
        <v>17</v>
      </c>
      <c r="E74" s="18">
        <f t="shared" si="6"/>
        <v>17</v>
      </c>
      <c r="F74" s="46">
        <f t="shared" si="7"/>
        <v>0</v>
      </c>
      <c r="G74" s="14">
        <f t="shared" si="4"/>
        <v>63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>
        <v>42364</v>
      </c>
      <c r="B75" s="16">
        <v>44</v>
      </c>
      <c r="C75" s="16">
        <v>63</v>
      </c>
      <c r="D75" s="17">
        <f t="shared" si="5"/>
        <v>19</v>
      </c>
      <c r="E75" s="18">
        <f t="shared" si="6"/>
        <v>19</v>
      </c>
      <c r="F75" s="46">
        <f t="shared" si="7"/>
        <v>0</v>
      </c>
      <c r="G75" s="14">
        <f t="shared" si="4"/>
        <v>63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>
        <v>42365</v>
      </c>
      <c r="B76" s="16">
        <v>42</v>
      </c>
      <c r="C76" s="16">
        <v>63</v>
      </c>
      <c r="D76" s="17">
        <f t="shared" si="5"/>
        <v>21</v>
      </c>
      <c r="E76" s="18">
        <f t="shared" si="6"/>
        <v>21</v>
      </c>
      <c r="F76" s="46">
        <f t="shared" si="7"/>
        <v>0</v>
      </c>
      <c r="G76" s="14">
        <f t="shared" si="4"/>
        <v>63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>
        <v>42366</v>
      </c>
      <c r="B77" s="16">
        <v>40</v>
      </c>
      <c r="C77" s="16">
        <v>60</v>
      </c>
      <c r="D77" s="17">
        <f t="shared" si="5"/>
        <v>20</v>
      </c>
      <c r="E77" s="18">
        <f t="shared" si="6"/>
        <v>20</v>
      </c>
      <c r="F77" s="46">
        <f t="shared" si="7"/>
        <v>3</v>
      </c>
      <c r="G77" s="14">
        <f t="shared" si="4"/>
        <v>60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>
        <v>42367</v>
      </c>
      <c r="B78" s="16">
        <v>38</v>
      </c>
      <c r="C78" s="16">
        <v>57</v>
      </c>
      <c r="D78" s="17">
        <f t="shared" si="5"/>
        <v>19</v>
      </c>
      <c r="E78" s="18">
        <f t="shared" si="6"/>
        <v>19</v>
      </c>
      <c r="F78" s="46">
        <f t="shared" si="7"/>
        <v>3</v>
      </c>
      <c r="G78" s="14">
        <f t="shared" si="4"/>
        <v>57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>
        <v>42368</v>
      </c>
      <c r="B79" s="16">
        <v>36</v>
      </c>
      <c r="C79" s="16">
        <v>57</v>
      </c>
      <c r="D79" s="17">
        <f t="shared" si="5"/>
        <v>21</v>
      </c>
      <c r="E79" s="18">
        <f t="shared" si="6"/>
        <v>21</v>
      </c>
      <c r="F79" s="46">
        <f t="shared" si="7"/>
        <v>0</v>
      </c>
      <c r="G79" s="14">
        <f t="shared" si="4"/>
        <v>57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>
        <v>42369</v>
      </c>
      <c r="B80" s="16">
        <v>35</v>
      </c>
      <c r="C80" s="16">
        <v>57</v>
      </c>
      <c r="D80" s="17">
        <f t="shared" si="5"/>
        <v>22</v>
      </c>
      <c r="E80" s="18">
        <f t="shared" si="6"/>
        <v>22</v>
      </c>
      <c r="F80" s="46">
        <f t="shared" si="7"/>
        <v>0</v>
      </c>
      <c r="G80" s="14">
        <f t="shared" si="4"/>
        <v>57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42370</v>
      </c>
      <c r="B81" s="16">
        <v>33</v>
      </c>
      <c r="C81" s="16">
        <v>57</v>
      </c>
      <c r="D81" s="17">
        <f t="shared" si="5"/>
        <v>24</v>
      </c>
      <c r="E81" s="18">
        <f t="shared" si="6"/>
        <v>24</v>
      </c>
      <c r="F81" s="46">
        <f t="shared" si="7"/>
        <v>0</v>
      </c>
      <c r="G81" s="14">
        <f t="shared" si="4"/>
        <v>57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42371</v>
      </c>
      <c r="B82" s="16">
        <v>31</v>
      </c>
      <c r="C82" s="16">
        <v>57</v>
      </c>
      <c r="D82" s="17">
        <f t="shared" si="5"/>
        <v>26</v>
      </c>
      <c r="E82" s="18">
        <f t="shared" si="6"/>
        <v>26</v>
      </c>
      <c r="F82" s="46">
        <f t="shared" si="7"/>
        <v>0</v>
      </c>
      <c r="G82" s="14">
        <f t="shared" si="4"/>
        <v>57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42372</v>
      </c>
      <c r="B83" s="16">
        <v>29</v>
      </c>
      <c r="C83" s="16">
        <v>54</v>
      </c>
      <c r="D83" s="17">
        <f t="shared" si="5"/>
        <v>25</v>
      </c>
      <c r="E83" s="18">
        <f t="shared" si="6"/>
        <v>25</v>
      </c>
      <c r="F83" s="46">
        <f t="shared" si="7"/>
        <v>3</v>
      </c>
      <c r="G83" s="14">
        <f t="shared" si="4"/>
        <v>54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42373</v>
      </c>
      <c r="B84" s="16">
        <v>27</v>
      </c>
      <c r="C84" s="16">
        <v>54</v>
      </c>
      <c r="D84" s="17">
        <f t="shared" si="5"/>
        <v>27</v>
      </c>
      <c r="E84" s="18">
        <f t="shared" si="6"/>
        <v>27</v>
      </c>
      <c r="F84" s="46">
        <f t="shared" si="7"/>
        <v>0</v>
      </c>
      <c r="G84" s="14">
        <f t="shared" si="4"/>
        <v>54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42374</v>
      </c>
      <c r="B85" s="16">
        <v>26</v>
      </c>
      <c r="C85" s="16">
        <v>54</v>
      </c>
      <c r="D85" s="17">
        <f t="shared" si="5"/>
        <v>28</v>
      </c>
      <c r="E85" s="18">
        <f t="shared" si="6"/>
        <v>28</v>
      </c>
      <c r="F85" s="46">
        <f t="shared" si="7"/>
        <v>0</v>
      </c>
      <c r="G85" s="14">
        <f t="shared" si="4"/>
        <v>54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42375</v>
      </c>
      <c r="B86" s="16">
        <v>24</v>
      </c>
      <c r="C86" s="16">
        <v>54</v>
      </c>
      <c r="D86" s="17">
        <f t="shared" si="5"/>
        <v>30</v>
      </c>
      <c r="E86" s="18">
        <f t="shared" si="6"/>
        <v>30</v>
      </c>
      <c r="F86" s="46">
        <f t="shared" si="7"/>
        <v>0</v>
      </c>
      <c r="G86" s="14">
        <f t="shared" si="4"/>
        <v>54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42376</v>
      </c>
      <c r="B87" s="16">
        <v>22</v>
      </c>
      <c r="C87" s="16">
        <v>54</v>
      </c>
      <c r="D87" s="17">
        <f t="shared" si="5"/>
        <v>32</v>
      </c>
      <c r="E87" s="18">
        <f t="shared" si="6"/>
        <v>32</v>
      </c>
      <c r="F87" s="46">
        <f t="shared" si="7"/>
        <v>0</v>
      </c>
      <c r="G87" s="14">
        <f t="shared" si="4"/>
        <v>54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42377</v>
      </c>
      <c r="B88" s="16">
        <v>20</v>
      </c>
      <c r="C88" s="16">
        <v>54</v>
      </c>
      <c r="D88" s="17">
        <f t="shared" si="5"/>
        <v>34</v>
      </c>
      <c r="E88" s="18">
        <f t="shared" si="6"/>
        <v>34</v>
      </c>
      <c r="F88" s="46">
        <f t="shared" si="7"/>
        <v>0</v>
      </c>
      <c r="G88" s="14">
        <f t="shared" si="4"/>
        <v>54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42378</v>
      </c>
      <c r="B89" s="16">
        <v>18</v>
      </c>
      <c r="C89" s="16">
        <v>54</v>
      </c>
      <c r="D89" s="17">
        <f t="shared" si="5"/>
        <v>36</v>
      </c>
      <c r="E89" s="18">
        <f t="shared" si="6"/>
        <v>36</v>
      </c>
      <c r="F89" s="46">
        <f t="shared" si="7"/>
        <v>0</v>
      </c>
      <c r="G89" s="14">
        <f t="shared" si="4"/>
        <v>54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42379</v>
      </c>
      <c r="B90" s="16">
        <v>16</v>
      </c>
      <c r="C90" s="16">
        <v>50</v>
      </c>
      <c r="D90" s="17">
        <f t="shared" si="5"/>
        <v>34</v>
      </c>
      <c r="E90" s="18">
        <f t="shared" si="6"/>
        <v>34</v>
      </c>
      <c r="F90" s="46">
        <f t="shared" si="7"/>
        <v>4</v>
      </c>
      <c r="G90" s="14">
        <f t="shared" si="4"/>
        <v>50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42380</v>
      </c>
      <c r="B91" s="16">
        <v>15</v>
      </c>
      <c r="C91" s="16">
        <v>50</v>
      </c>
      <c r="D91" s="17">
        <f t="shared" si="5"/>
        <v>35</v>
      </c>
      <c r="E91" s="18">
        <f t="shared" si="6"/>
        <v>35</v>
      </c>
      <c r="F91" s="46">
        <f t="shared" si="7"/>
        <v>0</v>
      </c>
      <c r="G91" s="14">
        <f t="shared" si="4"/>
        <v>50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42381</v>
      </c>
      <c r="B92" s="16">
        <v>13</v>
      </c>
      <c r="C92" s="16">
        <v>36</v>
      </c>
      <c r="D92" s="17">
        <f t="shared" si="5"/>
        <v>23</v>
      </c>
      <c r="E92" s="18">
        <f t="shared" si="6"/>
        <v>23</v>
      </c>
      <c r="F92" s="46">
        <f t="shared" si="7"/>
        <v>14</v>
      </c>
      <c r="G92" s="14">
        <f t="shared" si="4"/>
        <v>36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>
        <v>42382</v>
      </c>
      <c r="B93" s="16">
        <v>11</v>
      </c>
      <c r="C93" s="16">
        <v>35</v>
      </c>
      <c r="D93" s="17">
        <f t="shared" si="5"/>
        <v>24</v>
      </c>
      <c r="E93" s="18">
        <f t="shared" si="6"/>
        <v>24</v>
      </c>
      <c r="F93" s="46">
        <f t="shared" si="7"/>
        <v>1</v>
      </c>
      <c r="G93" s="14">
        <f t="shared" si="4"/>
        <v>35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>
        <v>42383</v>
      </c>
      <c r="B94" s="16">
        <v>9</v>
      </c>
      <c r="C94" s="16">
        <v>35</v>
      </c>
      <c r="D94" s="17">
        <f t="shared" si="5"/>
        <v>26</v>
      </c>
      <c r="E94" s="18">
        <f t="shared" si="6"/>
        <v>26</v>
      </c>
      <c r="F94" s="46">
        <f t="shared" si="7"/>
        <v>0</v>
      </c>
      <c r="G94" s="14">
        <f t="shared" si="4"/>
        <v>35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>
        <v>42384</v>
      </c>
      <c r="B95" s="16">
        <v>7</v>
      </c>
      <c r="C95" s="16">
        <v>28</v>
      </c>
      <c r="D95" s="17">
        <f t="shared" si="5"/>
        <v>21</v>
      </c>
      <c r="E95" s="18">
        <f t="shared" si="6"/>
        <v>21</v>
      </c>
      <c r="F95" s="46">
        <f t="shared" si="7"/>
        <v>7</v>
      </c>
      <c r="G95" s="14">
        <f t="shared" si="4"/>
        <v>28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>
        <v>42385</v>
      </c>
      <c r="B96" s="16">
        <v>5</v>
      </c>
      <c r="C96" s="16">
        <v>23</v>
      </c>
      <c r="D96" s="17">
        <f t="shared" si="5"/>
        <v>18</v>
      </c>
      <c r="E96" s="18">
        <f t="shared" si="6"/>
        <v>18</v>
      </c>
      <c r="F96" s="46">
        <f t="shared" si="7"/>
        <v>5</v>
      </c>
      <c r="G96" s="14">
        <f t="shared" si="4"/>
        <v>23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>
        <v>42386</v>
      </c>
      <c r="B97" s="16">
        <v>4</v>
      </c>
      <c r="C97" s="16">
        <v>19</v>
      </c>
      <c r="D97" s="17">
        <f t="shared" si="5"/>
        <v>15</v>
      </c>
      <c r="E97" s="18">
        <f t="shared" si="6"/>
        <v>15</v>
      </c>
      <c r="F97" s="46">
        <f t="shared" si="7"/>
        <v>4</v>
      </c>
      <c r="G97" s="14">
        <f t="shared" si="4"/>
        <v>19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>
        <v>42387</v>
      </c>
      <c r="B98" s="16">
        <v>2</v>
      </c>
      <c r="C98" s="16">
        <v>13</v>
      </c>
      <c r="D98" s="17">
        <f t="shared" si="5"/>
        <v>11</v>
      </c>
      <c r="E98" s="18">
        <f t="shared" si="6"/>
        <v>11</v>
      </c>
      <c r="F98" s="46">
        <f t="shared" si="7"/>
        <v>6</v>
      </c>
      <c r="G98" s="14">
        <f t="shared" si="4"/>
        <v>13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>
        <v>42388</v>
      </c>
      <c r="B99" s="16">
        <v>0</v>
      </c>
      <c r="C99" s="16">
        <v>-2</v>
      </c>
      <c r="D99" s="17">
        <f t="shared" si="5"/>
        <v>-2</v>
      </c>
      <c r="E99" s="18">
        <f t="shared" si="6"/>
        <v>0</v>
      </c>
      <c r="F99" s="46">
        <f t="shared" si="7"/>
        <v>15</v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86</v>
      </c>
      <c r="K2" s="7">
        <f>B51</f>
        <v>110</v>
      </c>
      <c r="L2" s="5"/>
      <c r="M2" s="5"/>
      <c r="N2" s="5"/>
    </row>
    <row r="3" spans="1:14" ht="15.75" customHeight="1" x14ac:dyDescent="0.2">
      <c r="A3" s="15">
        <v>42297</v>
      </c>
      <c r="B3" s="16">
        <v>86</v>
      </c>
      <c r="C3" s="16">
        <v>86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86</v>
      </c>
      <c r="H3" s="5"/>
      <c r="I3" s="6" t="s">
        <v>139</v>
      </c>
      <c r="J3" s="7">
        <f>COUNTIF(B3:B48,"&gt;0")</f>
        <v>35</v>
      </c>
      <c r="K3" s="7">
        <f>COUNTIF(B51:B111,"&gt;0")</f>
        <v>48</v>
      </c>
      <c r="L3" s="5"/>
      <c r="M3" s="5"/>
      <c r="N3" s="5"/>
    </row>
    <row r="4" spans="1:14" ht="15.75" customHeight="1" x14ac:dyDescent="0.2">
      <c r="A4" s="15">
        <v>42298</v>
      </c>
      <c r="B4" s="16">
        <v>84</v>
      </c>
      <c r="C4" s="16">
        <v>78</v>
      </c>
      <c r="D4" s="17">
        <f t="shared" si="0"/>
        <v>-6</v>
      </c>
      <c r="E4" s="18">
        <f t="shared" si="1"/>
        <v>0</v>
      </c>
      <c r="F4" s="46">
        <f>IF(B3,C3-C4,"")</f>
        <v>8</v>
      </c>
      <c r="G4" s="14">
        <f t="shared" si="2"/>
        <v>84</v>
      </c>
      <c r="H4" s="5"/>
      <c r="I4" s="6" t="s">
        <v>2</v>
      </c>
      <c r="J4" s="7">
        <f>MAX(D3:D48)</f>
        <v>10</v>
      </c>
      <c r="K4" s="7">
        <f>MAX(D51:D111)</f>
        <v>39</v>
      </c>
      <c r="L4" s="5" t="s">
        <v>144</v>
      </c>
      <c r="M4" s="5"/>
      <c r="N4" s="5"/>
    </row>
    <row r="5" spans="1:14" ht="15.75" customHeight="1" x14ac:dyDescent="0.2">
      <c r="A5" s="15">
        <v>42299</v>
      </c>
      <c r="B5" s="16">
        <v>81</v>
      </c>
      <c r="C5" s="16">
        <v>73</v>
      </c>
      <c r="D5" s="17">
        <f t="shared" si="0"/>
        <v>-8</v>
      </c>
      <c r="E5" s="18">
        <f t="shared" si="1"/>
        <v>0</v>
      </c>
      <c r="F5" s="46">
        <f t="shared" ref="F5:F68" si="3">IF(B4,C4-C5,"")</f>
        <v>5</v>
      </c>
      <c r="G5" s="14">
        <f t="shared" si="2"/>
        <v>81</v>
      </c>
      <c r="H5" s="5"/>
      <c r="I5" s="6" t="s">
        <v>3</v>
      </c>
      <c r="J5" s="7">
        <f>MIN(D3:D48)</f>
        <v>-8</v>
      </c>
      <c r="K5" s="7">
        <f>MIN(D51:D111)</f>
        <v>-4</v>
      </c>
      <c r="L5" s="5" t="s">
        <v>145</v>
      </c>
      <c r="M5" s="5"/>
      <c r="N5" s="5"/>
    </row>
    <row r="6" spans="1:14" ht="15.75" customHeight="1" x14ac:dyDescent="0.2">
      <c r="A6" s="15">
        <v>42300</v>
      </c>
      <c r="B6" s="16">
        <v>79</v>
      </c>
      <c r="C6" s="16">
        <v>71</v>
      </c>
      <c r="D6" s="17">
        <f t="shared" si="0"/>
        <v>-8</v>
      </c>
      <c r="E6" s="18">
        <f t="shared" si="1"/>
        <v>0</v>
      </c>
      <c r="F6" s="46">
        <f t="shared" si="3"/>
        <v>2</v>
      </c>
      <c r="G6" s="14">
        <f t="shared" si="2"/>
        <v>79</v>
      </c>
      <c r="H6" s="5"/>
      <c r="I6" s="6" t="s">
        <v>4</v>
      </c>
      <c r="J6" s="7">
        <f>AVERAGE(D3:D48)</f>
        <v>0.78260869565217395</v>
      </c>
      <c r="K6" s="7">
        <f>AVERAGE(D51:D111)</f>
        <v>11.442622950819672</v>
      </c>
      <c r="L6" s="5" t="s">
        <v>0</v>
      </c>
      <c r="M6" s="5"/>
      <c r="N6" s="5"/>
    </row>
    <row r="7" spans="1:14" ht="15.75" customHeight="1" x14ac:dyDescent="0.2">
      <c r="A7" s="15">
        <v>42301</v>
      </c>
      <c r="B7" s="16">
        <v>76</v>
      </c>
      <c r="C7" s="16">
        <v>71</v>
      </c>
      <c r="D7" s="17">
        <f t="shared" si="0"/>
        <v>-5</v>
      </c>
      <c r="E7" s="18">
        <f t="shared" si="1"/>
        <v>0</v>
      </c>
      <c r="F7" s="46">
        <f t="shared" si="3"/>
        <v>0</v>
      </c>
      <c r="G7" s="14">
        <f t="shared" si="2"/>
        <v>76</v>
      </c>
      <c r="H7" s="5"/>
      <c r="I7" s="6" t="s">
        <v>140</v>
      </c>
      <c r="J7" s="7">
        <f>STDEV(D3:D48)</f>
        <v>4.2734999628369197</v>
      </c>
      <c r="K7" s="7">
        <f>STDEV(D51:D111)</f>
        <v>11.914311548391336</v>
      </c>
      <c r="L7" s="5" t="s">
        <v>191</v>
      </c>
      <c r="M7" s="5"/>
      <c r="N7" s="5"/>
    </row>
    <row r="8" spans="1:14" ht="15.75" customHeight="1" x14ac:dyDescent="0.2">
      <c r="A8" s="15">
        <v>42302</v>
      </c>
      <c r="B8" s="16">
        <v>74</v>
      </c>
      <c r="C8" s="16">
        <v>71</v>
      </c>
      <c r="D8" s="17">
        <f t="shared" si="0"/>
        <v>-3</v>
      </c>
      <c r="E8" s="18">
        <f t="shared" si="1"/>
        <v>0</v>
      </c>
      <c r="F8" s="46">
        <f t="shared" si="3"/>
        <v>0</v>
      </c>
      <c r="G8" s="14">
        <f t="shared" si="2"/>
        <v>74</v>
      </c>
      <c r="H8" s="5"/>
      <c r="I8" s="6" t="s">
        <v>5</v>
      </c>
      <c r="J8" s="8">
        <f>COUNTIF(E3:E48,"&gt;0")/J3</f>
        <v>0.5714285714285714</v>
      </c>
      <c r="K8" s="8">
        <f>COUNTIF(E51:E111,"&gt;0")/K3</f>
        <v>0.89583333333333337</v>
      </c>
      <c r="L8" s="5" t="s">
        <v>146</v>
      </c>
      <c r="M8" s="5"/>
      <c r="N8" s="5"/>
    </row>
    <row r="9" spans="1:14" ht="15.75" customHeight="1" x14ac:dyDescent="0.2">
      <c r="A9" s="15">
        <v>42303</v>
      </c>
      <c r="B9" s="16">
        <v>71</v>
      </c>
      <c r="C9" s="16">
        <v>69</v>
      </c>
      <c r="D9" s="17">
        <f t="shared" si="0"/>
        <v>-2</v>
      </c>
      <c r="E9" s="18">
        <f t="shared" si="1"/>
        <v>0</v>
      </c>
      <c r="F9" s="46">
        <f t="shared" si="3"/>
        <v>2</v>
      </c>
      <c r="G9" s="14">
        <f t="shared" si="2"/>
        <v>71</v>
      </c>
      <c r="H9" s="5"/>
      <c r="I9" s="6" t="s">
        <v>6</v>
      </c>
      <c r="J9" s="9">
        <f>SUM(E3:E48)</f>
        <v>91</v>
      </c>
      <c r="K9" s="10">
        <f>SUM(E51:E111)</f>
        <v>705</v>
      </c>
      <c r="L9" s="5" t="s">
        <v>147</v>
      </c>
      <c r="M9" s="5"/>
      <c r="N9" s="5"/>
    </row>
    <row r="10" spans="1:14" ht="15.75" customHeight="1" x14ac:dyDescent="0.2">
      <c r="A10" s="15">
        <v>42304</v>
      </c>
      <c r="B10" s="16">
        <v>69</v>
      </c>
      <c r="C10" s="16">
        <v>69</v>
      </c>
      <c r="D10" s="17">
        <f t="shared" si="0"/>
        <v>0</v>
      </c>
      <c r="E10" s="18">
        <f t="shared" si="1"/>
        <v>0</v>
      </c>
      <c r="F10" s="46">
        <f t="shared" si="3"/>
        <v>0</v>
      </c>
      <c r="G10" s="14">
        <f t="shared" si="2"/>
        <v>69</v>
      </c>
      <c r="H10" s="5"/>
      <c r="I10" s="7" t="s">
        <v>69</v>
      </c>
      <c r="J10" s="7">
        <f>J9/J2</f>
        <v>1.058139534883721</v>
      </c>
      <c r="K10" s="7">
        <f>K9/K2</f>
        <v>6.4090909090909092</v>
      </c>
      <c r="L10" s="5" t="s">
        <v>148</v>
      </c>
      <c r="M10" s="5"/>
      <c r="N10" s="5"/>
    </row>
    <row r="11" spans="1:14" ht="15.75" customHeight="1" x14ac:dyDescent="0.2">
      <c r="A11" s="15">
        <v>42305</v>
      </c>
      <c r="B11" s="16">
        <v>66</v>
      </c>
      <c r="C11" s="16">
        <v>69</v>
      </c>
      <c r="D11" s="17">
        <f t="shared" si="0"/>
        <v>3</v>
      </c>
      <c r="E11" s="18">
        <f t="shared" si="1"/>
        <v>3</v>
      </c>
      <c r="F11" s="46">
        <f t="shared" si="3"/>
        <v>0</v>
      </c>
      <c r="G11" s="14">
        <f t="shared" si="2"/>
        <v>69</v>
      </c>
      <c r="H11" s="5"/>
      <c r="I11" s="7" t="s">
        <v>141</v>
      </c>
      <c r="J11" s="7">
        <f>SUM(C3:C48)/SUM(B3:B48)</f>
        <v>1.0232558139534884</v>
      </c>
      <c r="K11" s="7">
        <f>SUM(C51:C111)/SUM(B51:B111)</f>
        <v>1.25909428359317</v>
      </c>
      <c r="L11" s="5" t="s">
        <v>149</v>
      </c>
      <c r="M11" s="5"/>
      <c r="N11" s="5"/>
    </row>
    <row r="12" spans="1:14" ht="15.75" customHeight="1" x14ac:dyDescent="0.2">
      <c r="A12" s="15">
        <v>42306</v>
      </c>
      <c r="B12" s="16">
        <v>64</v>
      </c>
      <c r="C12" s="16">
        <v>61</v>
      </c>
      <c r="D12" s="17">
        <f t="shared" si="0"/>
        <v>-3</v>
      </c>
      <c r="E12" s="18">
        <f t="shared" si="1"/>
        <v>0</v>
      </c>
      <c r="F12" s="46">
        <f t="shared" si="3"/>
        <v>8</v>
      </c>
      <c r="G12" s="14">
        <f t="shared" si="2"/>
        <v>64</v>
      </c>
      <c r="H12" s="5"/>
      <c r="I12" s="11" t="s">
        <v>142</v>
      </c>
      <c r="J12" s="7">
        <v>8.8000000000000007</v>
      </c>
      <c r="K12" s="7">
        <v>7.6</v>
      </c>
      <c r="L12" s="5"/>
      <c r="M12" s="5"/>
      <c r="N12" s="5"/>
    </row>
    <row r="13" spans="1:14" ht="15.75" customHeight="1" x14ac:dyDescent="0.2">
      <c r="A13" s="15">
        <v>42307</v>
      </c>
      <c r="B13" s="16">
        <v>61</v>
      </c>
      <c r="C13" s="16">
        <v>61</v>
      </c>
      <c r="D13" s="17">
        <f t="shared" si="0"/>
        <v>0</v>
      </c>
      <c r="E13" s="18">
        <f t="shared" si="1"/>
        <v>0</v>
      </c>
      <c r="F13" s="46">
        <f t="shared" si="3"/>
        <v>0</v>
      </c>
      <c r="G13" s="14">
        <f t="shared" si="2"/>
        <v>61</v>
      </c>
      <c r="H13" s="5"/>
      <c r="I13" s="7" t="s">
        <v>143</v>
      </c>
      <c r="J13" s="23">
        <f>1/J11</f>
        <v>0.97727272727272718</v>
      </c>
      <c r="K13" s="23">
        <f>1/K11</f>
        <v>0.79422169811320753</v>
      </c>
      <c r="L13" s="5"/>
      <c r="M13" s="5"/>
      <c r="N13" s="5"/>
    </row>
    <row r="14" spans="1:14" ht="15.75" customHeight="1" x14ac:dyDescent="0.2">
      <c r="A14" s="15">
        <v>42308</v>
      </c>
      <c r="B14" s="16">
        <v>59</v>
      </c>
      <c r="C14" s="16">
        <v>61</v>
      </c>
      <c r="D14" s="17">
        <f t="shared" si="0"/>
        <v>2</v>
      </c>
      <c r="E14" s="18">
        <f t="shared" si="1"/>
        <v>2</v>
      </c>
      <c r="F14" s="46">
        <f t="shared" si="3"/>
        <v>0</v>
      </c>
      <c r="G14" s="14">
        <f t="shared" si="2"/>
        <v>61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x14ac:dyDescent="0.2">
      <c r="A15" s="15">
        <v>42309</v>
      </c>
      <c r="B15" s="16">
        <v>57</v>
      </c>
      <c r="C15" s="16">
        <v>57</v>
      </c>
      <c r="D15" s="17">
        <f t="shared" si="0"/>
        <v>0</v>
      </c>
      <c r="E15" s="18">
        <f t="shared" si="1"/>
        <v>0</v>
      </c>
      <c r="F15" s="46">
        <f t="shared" si="3"/>
        <v>4</v>
      </c>
      <c r="G15" s="14">
        <f t="shared" si="2"/>
        <v>57</v>
      </c>
      <c r="H15" s="5"/>
      <c r="I15" s="7" t="s">
        <v>266</v>
      </c>
      <c r="J15" s="7">
        <f>(SUMPRODUCT(D3:D48,D3:D48))/J2</f>
        <v>9.8837209302325579</v>
      </c>
      <c r="K15" s="7">
        <f>(SUMPRODUCT(D51:D111,D51:D111))/K2</f>
        <v>150.03636363636363</v>
      </c>
      <c r="L15" s="5"/>
      <c r="M15" s="5"/>
      <c r="N15" s="5"/>
    </row>
    <row r="16" spans="1:14" ht="15.75" customHeight="1" x14ac:dyDescent="0.2">
      <c r="A16" s="15">
        <v>42310</v>
      </c>
      <c r="B16" s="16">
        <v>54</v>
      </c>
      <c r="C16" s="16">
        <v>57</v>
      </c>
      <c r="D16" s="17">
        <f t="shared" si="0"/>
        <v>3</v>
      </c>
      <c r="E16" s="18">
        <f t="shared" si="1"/>
        <v>3</v>
      </c>
      <c r="F16" s="46">
        <f t="shared" si="3"/>
        <v>0</v>
      </c>
      <c r="G16" s="14">
        <f t="shared" si="2"/>
        <v>57</v>
      </c>
      <c r="H16" s="5"/>
      <c r="I16" s="7" t="s">
        <v>267</v>
      </c>
      <c r="J16" s="7">
        <f>ABS(1-J13)</f>
        <v>2.2727272727272818E-2</v>
      </c>
      <c r="K16" s="7">
        <f>ABS(1-K13)</f>
        <v>0.20577830188679247</v>
      </c>
      <c r="L16" s="5"/>
      <c r="M16" s="5"/>
      <c r="N16" s="5"/>
    </row>
    <row r="17" spans="1:14" ht="15.75" customHeight="1" x14ac:dyDescent="0.2">
      <c r="A17" s="15">
        <v>42311</v>
      </c>
      <c r="B17" s="16">
        <v>52</v>
      </c>
      <c r="C17" s="16">
        <v>57</v>
      </c>
      <c r="D17" s="17">
        <f t="shared" si="0"/>
        <v>5</v>
      </c>
      <c r="E17" s="18">
        <f t="shared" si="1"/>
        <v>5</v>
      </c>
      <c r="F17" s="46">
        <f t="shared" si="3"/>
        <v>0</v>
      </c>
      <c r="G17" s="14">
        <f t="shared" si="2"/>
        <v>57</v>
      </c>
      <c r="H17" s="5"/>
      <c r="I17" s="7" t="s">
        <v>287</v>
      </c>
      <c r="J17" s="26">
        <f>J2/J3</f>
        <v>2.4571428571428573</v>
      </c>
      <c r="K17" s="26">
        <f>K2/K3</f>
        <v>2.2916666666666665</v>
      </c>
      <c r="L17" s="5"/>
      <c r="M17" s="5"/>
      <c r="N17" s="5"/>
    </row>
    <row r="18" spans="1:14" ht="15.75" customHeight="1" x14ac:dyDescent="0.2">
      <c r="A18" s="15">
        <v>42312</v>
      </c>
      <c r="B18" s="16">
        <v>49</v>
      </c>
      <c r="C18" s="16">
        <v>55</v>
      </c>
      <c r="D18" s="17">
        <f t="shared" si="0"/>
        <v>6</v>
      </c>
      <c r="E18" s="18">
        <f t="shared" si="1"/>
        <v>6</v>
      </c>
      <c r="F18" s="46">
        <f t="shared" si="3"/>
        <v>2</v>
      </c>
      <c r="G18" s="14">
        <f t="shared" si="2"/>
        <v>55</v>
      </c>
      <c r="H18" s="5"/>
      <c r="I18" s="7" t="s">
        <v>314</v>
      </c>
      <c r="J18" s="26">
        <f>STDEV(F3:F48)</f>
        <v>3.3549161218835191</v>
      </c>
      <c r="K18" s="26">
        <f>STDEV(F51:F111)</f>
        <v>3.8919356521617074</v>
      </c>
      <c r="L18" s="5"/>
      <c r="M18" s="5"/>
      <c r="N18" s="5"/>
    </row>
    <row r="19" spans="1:14" ht="15.75" customHeight="1" x14ac:dyDescent="0.2">
      <c r="A19" s="15">
        <v>42313</v>
      </c>
      <c r="B19" s="16">
        <v>47</v>
      </c>
      <c r="C19" s="16">
        <v>48</v>
      </c>
      <c r="D19" s="17">
        <f t="shared" si="0"/>
        <v>1</v>
      </c>
      <c r="E19" s="18">
        <f t="shared" si="1"/>
        <v>1</v>
      </c>
      <c r="F19" s="46">
        <f t="shared" si="3"/>
        <v>7</v>
      </c>
      <c r="G19" s="14">
        <f t="shared" si="2"/>
        <v>48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>
        <v>42314</v>
      </c>
      <c r="B20" s="16">
        <v>44</v>
      </c>
      <c r="C20" s="16">
        <v>47</v>
      </c>
      <c r="D20" s="17">
        <f t="shared" si="0"/>
        <v>3</v>
      </c>
      <c r="E20" s="18">
        <f t="shared" si="1"/>
        <v>3</v>
      </c>
      <c r="F20" s="46">
        <f t="shared" si="3"/>
        <v>1</v>
      </c>
      <c r="G20" s="14">
        <f t="shared" si="2"/>
        <v>47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42315</v>
      </c>
      <c r="B21" s="16">
        <v>42</v>
      </c>
      <c r="C21" s="16">
        <v>47</v>
      </c>
      <c r="D21" s="17">
        <f t="shared" si="0"/>
        <v>5</v>
      </c>
      <c r="E21" s="18">
        <f t="shared" si="1"/>
        <v>5</v>
      </c>
      <c r="F21" s="46">
        <f t="shared" si="3"/>
        <v>0</v>
      </c>
      <c r="G21" s="14">
        <f t="shared" si="2"/>
        <v>47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42316</v>
      </c>
      <c r="B22" s="16">
        <v>39</v>
      </c>
      <c r="C22" s="16">
        <v>44</v>
      </c>
      <c r="D22" s="17">
        <f t="shared" si="0"/>
        <v>5</v>
      </c>
      <c r="E22" s="18">
        <f t="shared" si="1"/>
        <v>5</v>
      </c>
      <c r="F22" s="46">
        <f t="shared" si="3"/>
        <v>3</v>
      </c>
      <c r="G22" s="14">
        <f t="shared" si="2"/>
        <v>44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42317</v>
      </c>
      <c r="B23" s="16">
        <v>37</v>
      </c>
      <c r="C23" s="16">
        <v>40</v>
      </c>
      <c r="D23" s="17">
        <f t="shared" si="0"/>
        <v>3</v>
      </c>
      <c r="E23" s="18">
        <f t="shared" si="1"/>
        <v>3</v>
      </c>
      <c r="F23" s="46">
        <f t="shared" si="3"/>
        <v>4</v>
      </c>
      <c r="G23" s="14">
        <f t="shared" si="2"/>
        <v>40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42318</v>
      </c>
      <c r="B24" s="16">
        <v>34</v>
      </c>
      <c r="C24" s="16">
        <v>37</v>
      </c>
      <c r="D24" s="17">
        <f t="shared" si="0"/>
        <v>3</v>
      </c>
      <c r="E24" s="18">
        <f t="shared" si="1"/>
        <v>3</v>
      </c>
      <c r="F24" s="46">
        <f t="shared" si="3"/>
        <v>3</v>
      </c>
      <c r="G24" s="14">
        <f t="shared" si="2"/>
        <v>37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42319</v>
      </c>
      <c r="B25" s="16">
        <v>32</v>
      </c>
      <c r="C25" s="16">
        <v>34</v>
      </c>
      <c r="D25" s="17">
        <f t="shared" si="0"/>
        <v>2</v>
      </c>
      <c r="E25" s="18">
        <f t="shared" si="1"/>
        <v>2</v>
      </c>
      <c r="F25" s="46">
        <f t="shared" si="3"/>
        <v>3</v>
      </c>
      <c r="G25" s="14">
        <f t="shared" si="2"/>
        <v>34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42320</v>
      </c>
      <c r="B26" s="16">
        <v>29</v>
      </c>
      <c r="C26" s="16">
        <v>31</v>
      </c>
      <c r="D26" s="17">
        <f t="shared" si="0"/>
        <v>2</v>
      </c>
      <c r="E26" s="18">
        <f t="shared" si="1"/>
        <v>2</v>
      </c>
      <c r="F26" s="46">
        <f t="shared" si="3"/>
        <v>3</v>
      </c>
      <c r="G26" s="14">
        <f t="shared" si="2"/>
        <v>31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42321</v>
      </c>
      <c r="B27" s="16">
        <v>27</v>
      </c>
      <c r="C27" s="16">
        <v>31</v>
      </c>
      <c r="D27" s="17">
        <f t="shared" si="0"/>
        <v>4</v>
      </c>
      <c r="E27" s="18">
        <f t="shared" si="1"/>
        <v>4</v>
      </c>
      <c r="F27" s="46">
        <f t="shared" si="3"/>
        <v>0</v>
      </c>
      <c r="G27" s="14">
        <f t="shared" si="2"/>
        <v>31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42322</v>
      </c>
      <c r="B28" s="16">
        <v>25</v>
      </c>
      <c r="C28" s="16">
        <v>31</v>
      </c>
      <c r="D28" s="17">
        <f t="shared" si="0"/>
        <v>6</v>
      </c>
      <c r="E28" s="18">
        <f t="shared" si="1"/>
        <v>6</v>
      </c>
      <c r="F28" s="46">
        <f t="shared" si="3"/>
        <v>0</v>
      </c>
      <c r="G28" s="14">
        <f t="shared" si="2"/>
        <v>31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42323</v>
      </c>
      <c r="B29" s="16">
        <v>22</v>
      </c>
      <c r="C29" s="16">
        <v>30</v>
      </c>
      <c r="D29" s="17">
        <f t="shared" si="0"/>
        <v>8</v>
      </c>
      <c r="E29" s="18">
        <f t="shared" si="1"/>
        <v>8</v>
      </c>
      <c r="F29" s="46">
        <f t="shared" si="3"/>
        <v>1</v>
      </c>
      <c r="G29" s="14">
        <f t="shared" si="2"/>
        <v>30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42324</v>
      </c>
      <c r="B30" s="16">
        <v>20</v>
      </c>
      <c r="C30" s="16">
        <v>28</v>
      </c>
      <c r="D30" s="17">
        <f t="shared" si="0"/>
        <v>8</v>
      </c>
      <c r="E30" s="18">
        <f t="shared" si="1"/>
        <v>8</v>
      </c>
      <c r="F30" s="46">
        <f t="shared" si="3"/>
        <v>2</v>
      </c>
      <c r="G30" s="14">
        <f t="shared" si="2"/>
        <v>28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42325</v>
      </c>
      <c r="B31" s="16">
        <v>17</v>
      </c>
      <c r="C31" s="16">
        <v>27</v>
      </c>
      <c r="D31" s="17">
        <f t="shared" si="0"/>
        <v>10</v>
      </c>
      <c r="E31" s="18">
        <f t="shared" si="1"/>
        <v>10</v>
      </c>
      <c r="F31" s="46">
        <f t="shared" si="3"/>
        <v>1</v>
      </c>
      <c r="G31" s="14">
        <f t="shared" si="2"/>
        <v>27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42326</v>
      </c>
      <c r="B32" s="16">
        <v>15</v>
      </c>
      <c r="C32" s="16">
        <v>21</v>
      </c>
      <c r="D32" s="17">
        <f t="shared" si="0"/>
        <v>6</v>
      </c>
      <c r="E32" s="18">
        <f t="shared" si="1"/>
        <v>6</v>
      </c>
      <c r="F32" s="46">
        <f t="shared" si="3"/>
        <v>6</v>
      </c>
      <c r="G32" s="14">
        <f t="shared" si="2"/>
        <v>21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>
        <v>42327</v>
      </c>
      <c r="B33" s="16">
        <v>12</v>
      </c>
      <c r="C33" s="16">
        <v>18</v>
      </c>
      <c r="D33" s="17">
        <f t="shared" si="0"/>
        <v>6</v>
      </c>
      <c r="E33" s="18">
        <f t="shared" si="1"/>
        <v>6</v>
      </c>
      <c r="F33" s="46">
        <f t="shared" si="3"/>
        <v>3</v>
      </c>
      <c r="G33" s="14">
        <f t="shared" si="2"/>
        <v>18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>
        <v>42328</v>
      </c>
      <c r="B34" s="16">
        <v>10</v>
      </c>
      <c r="C34" s="16">
        <v>2</v>
      </c>
      <c r="D34" s="17">
        <f t="shared" si="0"/>
        <v>-8</v>
      </c>
      <c r="E34" s="18">
        <f t="shared" si="1"/>
        <v>0</v>
      </c>
      <c r="F34" s="46">
        <f t="shared" si="3"/>
        <v>16</v>
      </c>
      <c r="G34" s="14">
        <f t="shared" si="2"/>
        <v>10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>
        <v>42329</v>
      </c>
      <c r="B35" s="16">
        <v>7</v>
      </c>
      <c r="C35" s="16">
        <v>2</v>
      </c>
      <c r="D35" s="17">
        <f t="shared" si="0"/>
        <v>-5</v>
      </c>
      <c r="E35" s="18">
        <f t="shared" si="1"/>
        <v>0</v>
      </c>
      <c r="F35" s="46">
        <f t="shared" si="3"/>
        <v>0</v>
      </c>
      <c r="G35" s="14">
        <f t="shared" si="2"/>
        <v>7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>
        <v>42330</v>
      </c>
      <c r="B36" s="16">
        <v>5</v>
      </c>
      <c r="C36" s="16">
        <v>0</v>
      </c>
      <c r="D36" s="17">
        <f t="shared" si="0"/>
        <v>-5</v>
      </c>
      <c r="E36" s="18">
        <f t="shared" si="1"/>
        <v>0</v>
      </c>
      <c r="F36" s="46">
        <f t="shared" si="3"/>
        <v>2</v>
      </c>
      <c r="G36" s="14">
        <f t="shared" si="2"/>
        <v>5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>
        <v>42331</v>
      </c>
      <c r="B37" s="16">
        <v>2</v>
      </c>
      <c r="C37" s="16">
        <v>0</v>
      </c>
      <c r="D37" s="17">
        <f t="shared" si="0"/>
        <v>-2</v>
      </c>
      <c r="E37" s="18">
        <f t="shared" si="1"/>
        <v>0</v>
      </c>
      <c r="F37" s="46">
        <f t="shared" si="3"/>
        <v>0</v>
      </c>
      <c r="G37" s="14">
        <f t="shared" si="2"/>
        <v>2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>
        <v>42332</v>
      </c>
      <c r="B38" s="16">
        <v>0</v>
      </c>
      <c r="C38" s="16">
        <v>0</v>
      </c>
      <c r="D38" s="17">
        <f t="shared" si="0"/>
        <v>0</v>
      </c>
      <c r="E38" s="18">
        <f t="shared" si="1"/>
        <v>0</v>
      </c>
      <c r="F38" s="46">
        <f t="shared" si="3"/>
        <v>0</v>
      </c>
      <c r="G38" s="14">
        <f t="shared" si="2"/>
        <v>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>
        <f t="shared" si="0"/>
        <v>0</v>
      </c>
      <c r="E39" s="18">
        <f t="shared" si="1"/>
        <v>0</v>
      </c>
      <c r="F39" s="46" t="str">
        <f t="shared" si="3"/>
        <v/>
      </c>
      <c r="G39" s="14">
        <f t="shared" si="2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>
        <f t="shared" si="0"/>
        <v>0</v>
      </c>
      <c r="E40" s="18">
        <f t="shared" si="1"/>
        <v>0</v>
      </c>
      <c r="F40" s="46" t="str">
        <f t="shared" si="3"/>
        <v/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>
        <f t="shared" si="0"/>
        <v>0</v>
      </c>
      <c r="E44" s="22">
        <f t="shared" si="1"/>
        <v>0</v>
      </c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42047</v>
      </c>
      <c r="B51" s="16">
        <v>110</v>
      </c>
      <c r="C51" s="16">
        <v>110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110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42075</v>
      </c>
      <c r="B52" s="16">
        <v>108</v>
      </c>
      <c r="C52" s="16">
        <v>104</v>
      </c>
      <c r="D52" s="17">
        <f t="shared" si="5"/>
        <v>-4</v>
      </c>
      <c r="E52" s="18">
        <f t="shared" si="6"/>
        <v>0</v>
      </c>
      <c r="F52" s="46">
        <f t="shared" si="3"/>
        <v>6</v>
      </c>
      <c r="G52" s="14">
        <f t="shared" si="4"/>
        <v>108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42106</v>
      </c>
      <c r="B53" s="16">
        <v>105</v>
      </c>
      <c r="C53" s="16">
        <v>104</v>
      </c>
      <c r="D53" s="17">
        <f t="shared" si="5"/>
        <v>-1</v>
      </c>
      <c r="E53" s="18">
        <f t="shared" si="6"/>
        <v>0</v>
      </c>
      <c r="F53" s="46">
        <f t="shared" si="3"/>
        <v>0</v>
      </c>
      <c r="G53" s="14">
        <f t="shared" si="4"/>
        <v>105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42136</v>
      </c>
      <c r="B54" s="16">
        <v>103</v>
      </c>
      <c r="C54" s="16">
        <v>104</v>
      </c>
      <c r="D54" s="17">
        <f t="shared" si="5"/>
        <v>1</v>
      </c>
      <c r="E54" s="18">
        <f t="shared" si="6"/>
        <v>1</v>
      </c>
      <c r="F54" s="46">
        <f t="shared" si="3"/>
        <v>0</v>
      </c>
      <c r="G54" s="14">
        <f t="shared" si="4"/>
        <v>104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42167</v>
      </c>
      <c r="B55" s="16">
        <v>101</v>
      </c>
      <c r="C55" s="16">
        <v>104</v>
      </c>
      <c r="D55" s="17">
        <f t="shared" si="5"/>
        <v>3</v>
      </c>
      <c r="E55" s="18">
        <f t="shared" si="6"/>
        <v>3</v>
      </c>
      <c r="F55" s="46">
        <f t="shared" si="3"/>
        <v>0</v>
      </c>
      <c r="G55" s="14">
        <f t="shared" si="4"/>
        <v>104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42197</v>
      </c>
      <c r="B56" s="16">
        <v>99</v>
      </c>
      <c r="C56" s="16">
        <v>103</v>
      </c>
      <c r="D56" s="17">
        <f t="shared" si="5"/>
        <v>4</v>
      </c>
      <c r="E56" s="18">
        <f t="shared" si="6"/>
        <v>4</v>
      </c>
      <c r="F56" s="46">
        <f t="shared" si="3"/>
        <v>1</v>
      </c>
      <c r="G56" s="14">
        <f t="shared" si="4"/>
        <v>103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42228</v>
      </c>
      <c r="B57" s="16">
        <v>96</v>
      </c>
      <c r="C57" s="16">
        <v>101</v>
      </c>
      <c r="D57" s="17">
        <f t="shared" si="5"/>
        <v>5</v>
      </c>
      <c r="E57" s="18">
        <f t="shared" si="6"/>
        <v>5</v>
      </c>
      <c r="F57" s="46">
        <f t="shared" si="3"/>
        <v>2</v>
      </c>
      <c r="G57" s="14">
        <f t="shared" si="4"/>
        <v>101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42259</v>
      </c>
      <c r="B58" s="16">
        <v>94</v>
      </c>
      <c r="C58" s="16">
        <v>100</v>
      </c>
      <c r="D58" s="17">
        <f t="shared" si="5"/>
        <v>6</v>
      </c>
      <c r="E58" s="18">
        <f t="shared" si="6"/>
        <v>6</v>
      </c>
      <c r="F58" s="46">
        <f t="shared" si="3"/>
        <v>1</v>
      </c>
      <c r="G58" s="14">
        <f t="shared" si="4"/>
        <v>100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42289</v>
      </c>
      <c r="B59" s="16">
        <v>92</v>
      </c>
      <c r="C59" s="16">
        <v>95</v>
      </c>
      <c r="D59" s="17">
        <f t="shared" si="5"/>
        <v>3</v>
      </c>
      <c r="E59" s="18">
        <f t="shared" si="6"/>
        <v>3</v>
      </c>
      <c r="F59" s="46">
        <f t="shared" si="3"/>
        <v>5</v>
      </c>
      <c r="G59" s="14">
        <f t="shared" si="4"/>
        <v>95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42320</v>
      </c>
      <c r="B60" s="16">
        <v>89</v>
      </c>
      <c r="C60" s="16">
        <v>95</v>
      </c>
      <c r="D60" s="17">
        <f t="shared" si="5"/>
        <v>6</v>
      </c>
      <c r="E60" s="18">
        <f t="shared" si="6"/>
        <v>6</v>
      </c>
      <c r="F60" s="46">
        <f t="shared" si="3"/>
        <v>0</v>
      </c>
      <c r="G60" s="14">
        <f t="shared" si="4"/>
        <v>95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42350</v>
      </c>
      <c r="B61" s="16">
        <v>87</v>
      </c>
      <c r="C61" s="16">
        <v>95</v>
      </c>
      <c r="D61" s="17">
        <f t="shared" si="5"/>
        <v>8</v>
      </c>
      <c r="E61" s="18">
        <f t="shared" si="6"/>
        <v>8</v>
      </c>
      <c r="F61" s="46">
        <f t="shared" si="3"/>
        <v>0</v>
      </c>
      <c r="G61" s="14">
        <f t="shared" si="4"/>
        <v>95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223</v>
      </c>
      <c r="B62" s="16">
        <v>85</v>
      </c>
      <c r="C62" s="16">
        <v>95</v>
      </c>
      <c r="D62" s="17">
        <f t="shared" si="5"/>
        <v>10</v>
      </c>
      <c r="E62" s="18">
        <f t="shared" si="6"/>
        <v>10</v>
      </c>
      <c r="F62" s="46">
        <f t="shared" si="3"/>
        <v>0</v>
      </c>
      <c r="G62" s="14">
        <f t="shared" si="4"/>
        <v>95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224</v>
      </c>
      <c r="B63" s="16">
        <v>82</v>
      </c>
      <c r="C63" s="16">
        <v>91</v>
      </c>
      <c r="D63" s="17">
        <f t="shared" si="5"/>
        <v>9</v>
      </c>
      <c r="E63" s="18">
        <f t="shared" si="6"/>
        <v>9</v>
      </c>
      <c r="F63" s="46">
        <f t="shared" si="3"/>
        <v>4</v>
      </c>
      <c r="G63" s="14">
        <f t="shared" si="4"/>
        <v>91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225</v>
      </c>
      <c r="B64" s="16">
        <v>80</v>
      </c>
      <c r="C64" s="16">
        <v>89</v>
      </c>
      <c r="D64" s="17">
        <f t="shared" si="5"/>
        <v>9</v>
      </c>
      <c r="E64" s="18">
        <f t="shared" si="6"/>
        <v>9</v>
      </c>
      <c r="F64" s="46">
        <f t="shared" si="3"/>
        <v>2</v>
      </c>
      <c r="G64" s="14">
        <f t="shared" si="4"/>
        <v>89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226</v>
      </c>
      <c r="B65" s="16">
        <v>78</v>
      </c>
      <c r="C65" s="16">
        <v>88</v>
      </c>
      <c r="D65" s="17">
        <f t="shared" si="5"/>
        <v>10</v>
      </c>
      <c r="E65" s="18">
        <f t="shared" si="6"/>
        <v>10</v>
      </c>
      <c r="F65" s="46">
        <f t="shared" si="3"/>
        <v>1</v>
      </c>
      <c r="G65" s="14">
        <f t="shared" si="4"/>
        <v>88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227</v>
      </c>
      <c r="B66" s="16">
        <v>76</v>
      </c>
      <c r="C66" s="16">
        <v>74</v>
      </c>
      <c r="D66" s="17">
        <f t="shared" si="5"/>
        <v>-2</v>
      </c>
      <c r="E66" s="18">
        <f t="shared" si="6"/>
        <v>0</v>
      </c>
      <c r="F66" s="46">
        <f t="shared" si="3"/>
        <v>14</v>
      </c>
      <c r="G66" s="14">
        <f t="shared" si="4"/>
        <v>76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228</v>
      </c>
      <c r="B67" s="16">
        <v>73</v>
      </c>
      <c r="C67" s="16">
        <v>73</v>
      </c>
      <c r="D67" s="17">
        <f t="shared" si="5"/>
        <v>0</v>
      </c>
      <c r="E67" s="18">
        <f t="shared" si="6"/>
        <v>0</v>
      </c>
      <c r="F67" s="46">
        <f t="shared" si="3"/>
        <v>1</v>
      </c>
      <c r="G67" s="14">
        <f t="shared" si="4"/>
        <v>73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229</v>
      </c>
      <c r="B68" s="16">
        <v>71</v>
      </c>
      <c r="C68" s="16">
        <v>73</v>
      </c>
      <c r="D68" s="17">
        <f t="shared" si="5"/>
        <v>2</v>
      </c>
      <c r="E68" s="18">
        <f t="shared" si="6"/>
        <v>2</v>
      </c>
      <c r="F68" s="46">
        <f t="shared" si="3"/>
        <v>0</v>
      </c>
      <c r="G68" s="14">
        <f t="shared" si="4"/>
        <v>73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230</v>
      </c>
      <c r="B69" s="16">
        <v>69</v>
      </c>
      <c r="C69" s="16">
        <v>73</v>
      </c>
      <c r="D69" s="17">
        <f t="shared" si="5"/>
        <v>4</v>
      </c>
      <c r="E69" s="18">
        <f t="shared" si="6"/>
        <v>4</v>
      </c>
      <c r="F69" s="46">
        <f t="shared" ref="F69:F111" si="7">IF(B68,C68-C69,"")</f>
        <v>0</v>
      </c>
      <c r="G69" s="14">
        <f t="shared" si="4"/>
        <v>73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231</v>
      </c>
      <c r="B70" s="16">
        <v>66</v>
      </c>
      <c r="C70" s="16">
        <v>73</v>
      </c>
      <c r="D70" s="17">
        <f t="shared" si="5"/>
        <v>7</v>
      </c>
      <c r="E70" s="18">
        <f t="shared" si="6"/>
        <v>7</v>
      </c>
      <c r="F70" s="46">
        <f t="shared" si="7"/>
        <v>0</v>
      </c>
      <c r="G70" s="14">
        <f t="shared" si="4"/>
        <v>73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232</v>
      </c>
      <c r="B71" s="16">
        <v>64</v>
      </c>
      <c r="C71" s="16">
        <v>70</v>
      </c>
      <c r="D71" s="17">
        <f t="shared" si="5"/>
        <v>6</v>
      </c>
      <c r="E71" s="18">
        <f t="shared" si="6"/>
        <v>6</v>
      </c>
      <c r="F71" s="46">
        <f t="shared" si="7"/>
        <v>3</v>
      </c>
      <c r="G71" s="14">
        <f t="shared" si="4"/>
        <v>70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233</v>
      </c>
      <c r="B72" s="16">
        <v>62</v>
      </c>
      <c r="C72" s="16">
        <v>70</v>
      </c>
      <c r="D72" s="17">
        <f t="shared" si="5"/>
        <v>8</v>
      </c>
      <c r="E72" s="18">
        <f t="shared" si="6"/>
        <v>8</v>
      </c>
      <c r="F72" s="46">
        <f t="shared" si="7"/>
        <v>0</v>
      </c>
      <c r="G72" s="14">
        <f t="shared" si="4"/>
        <v>70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234</v>
      </c>
      <c r="B73" s="16">
        <v>60</v>
      </c>
      <c r="C73" s="16">
        <v>70</v>
      </c>
      <c r="D73" s="17">
        <f t="shared" si="5"/>
        <v>10</v>
      </c>
      <c r="E73" s="18">
        <f t="shared" si="6"/>
        <v>10</v>
      </c>
      <c r="F73" s="46">
        <f t="shared" si="7"/>
        <v>0</v>
      </c>
      <c r="G73" s="14">
        <f t="shared" si="4"/>
        <v>70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235</v>
      </c>
      <c r="B74" s="16">
        <v>57</v>
      </c>
      <c r="C74" s="16">
        <v>70</v>
      </c>
      <c r="D74" s="17">
        <f t="shared" si="5"/>
        <v>13</v>
      </c>
      <c r="E74" s="18">
        <f t="shared" si="6"/>
        <v>13</v>
      </c>
      <c r="F74" s="46">
        <f t="shared" si="7"/>
        <v>0</v>
      </c>
      <c r="G74" s="14">
        <f t="shared" si="4"/>
        <v>70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236</v>
      </c>
      <c r="B75" s="16">
        <v>55</v>
      </c>
      <c r="C75" s="16">
        <v>70</v>
      </c>
      <c r="D75" s="17">
        <f t="shared" si="5"/>
        <v>15</v>
      </c>
      <c r="E75" s="18">
        <f t="shared" si="6"/>
        <v>15</v>
      </c>
      <c r="F75" s="46">
        <f t="shared" si="7"/>
        <v>0</v>
      </c>
      <c r="G75" s="14">
        <f t="shared" si="4"/>
        <v>70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237</v>
      </c>
      <c r="B76" s="16">
        <v>53</v>
      </c>
      <c r="C76" s="16">
        <v>68</v>
      </c>
      <c r="D76" s="17">
        <f t="shared" si="5"/>
        <v>15</v>
      </c>
      <c r="E76" s="18">
        <f t="shared" si="6"/>
        <v>15</v>
      </c>
      <c r="F76" s="46">
        <f t="shared" si="7"/>
        <v>2</v>
      </c>
      <c r="G76" s="14">
        <f t="shared" si="4"/>
        <v>68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238</v>
      </c>
      <c r="B77" s="16">
        <v>50</v>
      </c>
      <c r="C77" s="16">
        <v>68</v>
      </c>
      <c r="D77" s="17">
        <f t="shared" si="5"/>
        <v>18</v>
      </c>
      <c r="E77" s="18">
        <f t="shared" si="6"/>
        <v>18</v>
      </c>
      <c r="F77" s="46">
        <f t="shared" si="7"/>
        <v>0</v>
      </c>
      <c r="G77" s="14">
        <f t="shared" si="4"/>
        <v>68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239</v>
      </c>
      <c r="B78" s="16">
        <v>48</v>
      </c>
      <c r="C78" s="16">
        <v>62</v>
      </c>
      <c r="D78" s="17">
        <f t="shared" si="5"/>
        <v>14</v>
      </c>
      <c r="E78" s="18">
        <f t="shared" si="6"/>
        <v>14</v>
      </c>
      <c r="F78" s="46">
        <f t="shared" si="7"/>
        <v>6</v>
      </c>
      <c r="G78" s="14">
        <f t="shared" si="4"/>
        <v>62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240</v>
      </c>
      <c r="B79" s="16">
        <v>46</v>
      </c>
      <c r="C79" s="16">
        <v>62</v>
      </c>
      <c r="D79" s="17">
        <f t="shared" si="5"/>
        <v>16</v>
      </c>
      <c r="E79" s="18">
        <f t="shared" si="6"/>
        <v>16</v>
      </c>
      <c r="F79" s="46">
        <f t="shared" si="7"/>
        <v>0</v>
      </c>
      <c r="G79" s="14">
        <f t="shared" si="4"/>
        <v>62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241</v>
      </c>
      <c r="B80" s="16">
        <v>44</v>
      </c>
      <c r="C80" s="16">
        <v>62</v>
      </c>
      <c r="D80" s="17">
        <f t="shared" si="5"/>
        <v>18</v>
      </c>
      <c r="E80" s="18">
        <f t="shared" si="6"/>
        <v>18</v>
      </c>
      <c r="F80" s="46">
        <f t="shared" si="7"/>
        <v>0</v>
      </c>
      <c r="G80" s="14">
        <f t="shared" si="4"/>
        <v>62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42370</v>
      </c>
      <c r="B81" s="16">
        <v>41</v>
      </c>
      <c r="C81" s="16">
        <v>62</v>
      </c>
      <c r="D81" s="17">
        <f t="shared" si="5"/>
        <v>21</v>
      </c>
      <c r="E81" s="18">
        <f t="shared" si="6"/>
        <v>21</v>
      </c>
      <c r="F81" s="46">
        <f t="shared" si="7"/>
        <v>0</v>
      </c>
      <c r="G81" s="14">
        <f t="shared" si="4"/>
        <v>62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42401</v>
      </c>
      <c r="B82" s="16">
        <v>39</v>
      </c>
      <c r="C82" s="16">
        <v>61</v>
      </c>
      <c r="D82" s="17">
        <f t="shared" si="5"/>
        <v>22</v>
      </c>
      <c r="E82" s="18">
        <f t="shared" si="6"/>
        <v>22</v>
      </c>
      <c r="F82" s="46">
        <f t="shared" si="7"/>
        <v>1</v>
      </c>
      <c r="G82" s="14">
        <f t="shared" si="4"/>
        <v>61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42430</v>
      </c>
      <c r="B83" s="16">
        <v>37</v>
      </c>
      <c r="C83" s="16">
        <v>61</v>
      </c>
      <c r="D83" s="17">
        <f t="shared" si="5"/>
        <v>24</v>
      </c>
      <c r="E83" s="18">
        <f t="shared" si="6"/>
        <v>24</v>
      </c>
      <c r="F83" s="46">
        <f t="shared" si="7"/>
        <v>0</v>
      </c>
      <c r="G83" s="14">
        <f t="shared" si="4"/>
        <v>61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42461</v>
      </c>
      <c r="B84" s="16">
        <v>34</v>
      </c>
      <c r="C84" s="16">
        <v>60</v>
      </c>
      <c r="D84" s="17">
        <f t="shared" si="5"/>
        <v>26</v>
      </c>
      <c r="E84" s="18">
        <f t="shared" si="6"/>
        <v>26</v>
      </c>
      <c r="F84" s="46">
        <f t="shared" si="7"/>
        <v>1</v>
      </c>
      <c r="G84" s="14">
        <f t="shared" si="4"/>
        <v>60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42491</v>
      </c>
      <c r="B85" s="16">
        <v>32</v>
      </c>
      <c r="C85" s="16">
        <v>58</v>
      </c>
      <c r="D85" s="17">
        <f t="shared" si="5"/>
        <v>26</v>
      </c>
      <c r="E85" s="18">
        <f t="shared" si="6"/>
        <v>26</v>
      </c>
      <c r="F85" s="46">
        <f t="shared" si="7"/>
        <v>2</v>
      </c>
      <c r="G85" s="14">
        <f t="shared" si="4"/>
        <v>58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42522</v>
      </c>
      <c r="B86" s="16">
        <v>30</v>
      </c>
      <c r="C86" s="16">
        <v>58</v>
      </c>
      <c r="D86" s="17">
        <f t="shared" si="5"/>
        <v>28</v>
      </c>
      <c r="E86" s="18">
        <f t="shared" si="6"/>
        <v>28</v>
      </c>
      <c r="F86" s="46">
        <f t="shared" si="7"/>
        <v>0</v>
      </c>
      <c r="G86" s="14">
        <f t="shared" si="4"/>
        <v>58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42552</v>
      </c>
      <c r="B87" s="16">
        <v>27</v>
      </c>
      <c r="C87" s="16">
        <v>57</v>
      </c>
      <c r="D87" s="17">
        <f t="shared" si="5"/>
        <v>30</v>
      </c>
      <c r="E87" s="18">
        <f t="shared" si="6"/>
        <v>30</v>
      </c>
      <c r="F87" s="46">
        <f t="shared" si="7"/>
        <v>1</v>
      </c>
      <c r="G87" s="14">
        <f t="shared" si="4"/>
        <v>57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42583</v>
      </c>
      <c r="B88" s="16">
        <v>25</v>
      </c>
      <c r="C88" s="16">
        <v>57</v>
      </c>
      <c r="D88" s="17">
        <f t="shared" si="5"/>
        <v>32</v>
      </c>
      <c r="E88" s="18">
        <f t="shared" si="6"/>
        <v>32</v>
      </c>
      <c r="F88" s="46">
        <f t="shared" si="7"/>
        <v>0</v>
      </c>
      <c r="G88" s="14">
        <f t="shared" si="4"/>
        <v>57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42614</v>
      </c>
      <c r="B89" s="16">
        <v>23</v>
      </c>
      <c r="C89" s="16">
        <v>57</v>
      </c>
      <c r="D89" s="17">
        <f t="shared" si="5"/>
        <v>34</v>
      </c>
      <c r="E89" s="18">
        <f t="shared" si="6"/>
        <v>34</v>
      </c>
      <c r="F89" s="46">
        <f t="shared" si="7"/>
        <v>0</v>
      </c>
      <c r="G89" s="14">
        <f t="shared" si="4"/>
        <v>57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42644</v>
      </c>
      <c r="B90" s="16">
        <v>21</v>
      </c>
      <c r="C90" s="16">
        <v>55</v>
      </c>
      <c r="D90" s="17">
        <f t="shared" si="5"/>
        <v>34</v>
      </c>
      <c r="E90" s="18">
        <f t="shared" si="6"/>
        <v>34</v>
      </c>
      <c r="F90" s="46">
        <f t="shared" si="7"/>
        <v>2</v>
      </c>
      <c r="G90" s="14">
        <f t="shared" si="4"/>
        <v>55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42675</v>
      </c>
      <c r="B91" s="16">
        <v>18</v>
      </c>
      <c r="C91" s="16">
        <v>55</v>
      </c>
      <c r="D91" s="17">
        <f t="shared" si="5"/>
        <v>37</v>
      </c>
      <c r="E91" s="18">
        <f t="shared" si="6"/>
        <v>37</v>
      </c>
      <c r="F91" s="46">
        <f t="shared" si="7"/>
        <v>0</v>
      </c>
      <c r="G91" s="14">
        <f t="shared" si="4"/>
        <v>55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42705</v>
      </c>
      <c r="B92" s="16">
        <v>16</v>
      </c>
      <c r="C92" s="16">
        <v>55</v>
      </c>
      <c r="D92" s="17">
        <f t="shared" si="5"/>
        <v>39</v>
      </c>
      <c r="E92" s="18">
        <f t="shared" si="6"/>
        <v>39</v>
      </c>
      <c r="F92" s="46">
        <f t="shared" si="7"/>
        <v>0</v>
      </c>
      <c r="G92" s="14">
        <f t="shared" si="4"/>
        <v>55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242</v>
      </c>
      <c r="B93" s="16">
        <v>14</v>
      </c>
      <c r="C93" s="16">
        <v>49</v>
      </c>
      <c r="D93" s="17">
        <f t="shared" si="5"/>
        <v>35</v>
      </c>
      <c r="E93" s="18">
        <f t="shared" si="6"/>
        <v>35</v>
      </c>
      <c r="F93" s="46">
        <f t="shared" si="7"/>
        <v>6</v>
      </c>
      <c r="G93" s="14">
        <f t="shared" si="4"/>
        <v>49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243</v>
      </c>
      <c r="B94" s="16">
        <v>11</v>
      </c>
      <c r="C94" s="16">
        <v>34</v>
      </c>
      <c r="D94" s="17">
        <f t="shared" si="5"/>
        <v>23</v>
      </c>
      <c r="E94" s="18">
        <f t="shared" si="6"/>
        <v>23</v>
      </c>
      <c r="F94" s="46">
        <f t="shared" si="7"/>
        <v>15</v>
      </c>
      <c r="G94" s="14">
        <f t="shared" si="4"/>
        <v>34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244</v>
      </c>
      <c r="B95" s="16">
        <v>9</v>
      </c>
      <c r="C95" s="16">
        <v>31</v>
      </c>
      <c r="D95" s="17">
        <f t="shared" si="5"/>
        <v>22</v>
      </c>
      <c r="E95" s="18">
        <f t="shared" si="6"/>
        <v>22</v>
      </c>
      <c r="F95" s="46">
        <f t="shared" si="7"/>
        <v>3</v>
      </c>
      <c r="G95" s="14">
        <f t="shared" si="4"/>
        <v>31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245</v>
      </c>
      <c r="B96" s="16">
        <v>7</v>
      </c>
      <c r="C96" s="16">
        <v>29</v>
      </c>
      <c r="D96" s="17">
        <f t="shared" si="5"/>
        <v>22</v>
      </c>
      <c r="E96" s="18">
        <f t="shared" si="6"/>
        <v>22</v>
      </c>
      <c r="F96" s="46">
        <f t="shared" si="7"/>
        <v>2</v>
      </c>
      <c r="G96" s="14">
        <f t="shared" si="4"/>
        <v>29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246</v>
      </c>
      <c r="B97" s="16">
        <v>5</v>
      </c>
      <c r="C97" s="16">
        <v>21</v>
      </c>
      <c r="D97" s="17">
        <f t="shared" si="5"/>
        <v>16</v>
      </c>
      <c r="E97" s="18">
        <f t="shared" si="6"/>
        <v>16</v>
      </c>
      <c r="F97" s="46">
        <f t="shared" si="7"/>
        <v>8</v>
      </c>
      <c r="G97" s="14">
        <f t="shared" si="4"/>
        <v>21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247</v>
      </c>
      <c r="B98" s="16">
        <v>2</v>
      </c>
      <c r="C98" s="16">
        <v>16</v>
      </c>
      <c r="D98" s="17">
        <f t="shared" si="5"/>
        <v>14</v>
      </c>
      <c r="E98" s="18">
        <f t="shared" si="6"/>
        <v>14</v>
      </c>
      <c r="F98" s="46">
        <f t="shared" si="7"/>
        <v>5</v>
      </c>
      <c r="G98" s="14">
        <f t="shared" si="4"/>
        <v>16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248</v>
      </c>
      <c r="B99" s="16">
        <v>0</v>
      </c>
      <c r="C99" s="16">
        <v>0</v>
      </c>
      <c r="D99" s="17">
        <f t="shared" si="5"/>
        <v>0</v>
      </c>
      <c r="E99" s="18">
        <f t="shared" si="6"/>
        <v>0</v>
      </c>
      <c r="F99" s="46">
        <f t="shared" si="7"/>
        <v>16</v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E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98</v>
      </c>
      <c r="K2" s="7">
        <f>B51</f>
        <v>122</v>
      </c>
      <c r="L2" s="5"/>
      <c r="M2" s="5"/>
      <c r="N2" s="5"/>
    </row>
    <row r="3" spans="1:14" ht="15.75" customHeight="1" x14ac:dyDescent="0.2">
      <c r="A3" s="15">
        <v>42348</v>
      </c>
      <c r="B3" s="16">
        <v>98</v>
      </c>
      <c r="C3" s="16">
        <v>98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98</v>
      </c>
      <c r="H3" s="5"/>
      <c r="I3" s="6" t="s">
        <v>139</v>
      </c>
      <c r="J3" s="7">
        <f>COUNTIF(B3:B48,"&gt;0")</f>
        <v>43</v>
      </c>
      <c r="K3" s="7">
        <f>COUNTIF(B51:B111,"&gt;0")</f>
        <v>48</v>
      </c>
      <c r="L3" s="5"/>
      <c r="M3" s="5"/>
      <c r="N3" s="5"/>
    </row>
    <row r="4" spans="1:14" ht="15.75" customHeight="1" x14ac:dyDescent="0.2">
      <c r="A4" s="15" t="s">
        <v>192</v>
      </c>
      <c r="B4" s="16">
        <v>96</v>
      </c>
      <c r="C4" s="16">
        <v>98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98</v>
      </c>
      <c r="H4" s="5"/>
      <c r="I4" s="6" t="s">
        <v>2</v>
      </c>
      <c r="J4" s="7">
        <f>MAX(D3:D48)</f>
        <v>5</v>
      </c>
      <c r="K4" s="7">
        <f>MAX(D51:D111)</f>
        <v>15</v>
      </c>
      <c r="L4" s="5" t="s">
        <v>144</v>
      </c>
      <c r="M4" s="5"/>
      <c r="N4" s="5"/>
    </row>
    <row r="5" spans="1:14" ht="15.75" customHeight="1" x14ac:dyDescent="0.2">
      <c r="A5" s="15" t="s">
        <v>193</v>
      </c>
      <c r="B5" s="16">
        <v>93</v>
      </c>
      <c r="C5" s="16">
        <v>98</v>
      </c>
      <c r="D5" s="17">
        <f t="shared" si="0"/>
        <v>5</v>
      </c>
      <c r="E5" s="18">
        <f t="shared" si="1"/>
        <v>5</v>
      </c>
      <c r="F5" s="46">
        <f t="shared" ref="F5:F68" si="3">IF(B4,C4-C5,"")</f>
        <v>0</v>
      </c>
      <c r="G5" s="14">
        <f t="shared" si="2"/>
        <v>98</v>
      </c>
      <c r="H5" s="5"/>
      <c r="I5" s="6" t="s">
        <v>3</v>
      </c>
      <c r="J5" s="7">
        <f>MIN(D3:D48)</f>
        <v>-22</v>
      </c>
      <c r="K5" s="7">
        <f>MIN(D51:D111)</f>
        <v>-19</v>
      </c>
      <c r="L5" s="5" t="s">
        <v>145</v>
      </c>
      <c r="M5" s="5"/>
      <c r="N5" s="5"/>
    </row>
    <row r="6" spans="1:14" ht="15.75" customHeight="1" x14ac:dyDescent="0.2">
      <c r="A6" s="15" t="s">
        <v>194</v>
      </c>
      <c r="B6" s="16">
        <v>91</v>
      </c>
      <c r="C6" s="16">
        <v>83</v>
      </c>
      <c r="D6" s="17">
        <f t="shared" si="0"/>
        <v>-8</v>
      </c>
      <c r="E6" s="18">
        <f t="shared" si="1"/>
        <v>0</v>
      </c>
      <c r="F6" s="46">
        <f t="shared" si="3"/>
        <v>15</v>
      </c>
      <c r="G6" s="14">
        <f t="shared" si="2"/>
        <v>91</v>
      </c>
      <c r="H6" s="5"/>
      <c r="I6" s="6" t="s">
        <v>4</v>
      </c>
      <c r="J6" s="7">
        <f>AVERAGE(D3:D48)</f>
        <v>-11.282608695652174</v>
      </c>
      <c r="K6" s="7">
        <f>AVERAGE(D51:D111)</f>
        <v>-1.1147540983606556</v>
      </c>
      <c r="L6" s="5" t="s">
        <v>0</v>
      </c>
      <c r="M6" s="5"/>
      <c r="N6" s="5"/>
    </row>
    <row r="7" spans="1:14" ht="15.75" customHeight="1" x14ac:dyDescent="0.2">
      <c r="A7" s="15" t="s">
        <v>195</v>
      </c>
      <c r="B7" s="16">
        <v>89</v>
      </c>
      <c r="C7" s="16">
        <v>83</v>
      </c>
      <c r="D7" s="17">
        <f t="shared" si="0"/>
        <v>-6</v>
      </c>
      <c r="E7" s="18">
        <f t="shared" si="1"/>
        <v>0</v>
      </c>
      <c r="F7" s="46">
        <f t="shared" si="3"/>
        <v>0</v>
      </c>
      <c r="G7" s="14">
        <f t="shared" si="2"/>
        <v>89</v>
      </c>
      <c r="H7" s="5"/>
      <c r="I7" s="6" t="s">
        <v>140</v>
      </c>
      <c r="J7" s="7">
        <f>STDEV(D3:D48)</f>
        <v>6.7483760794834877</v>
      </c>
      <c r="K7" s="7">
        <f>STDEV(D51:D111)</f>
        <v>7.9897817255453187</v>
      </c>
      <c r="L7" s="5" t="s">
        <v>191</v>
      </c>
      <c r="M7" s="5"/>
      <c r="N7" s="5"/>
    </row>
    <row r="8" spans="1:14" ht="15.75" customHeight="1" x14ac:dyDescent="0.2">
      <c r="A8" s="15" t="s">
        <v>196</v>
      </c>
      <c r="B8" s="16">
        <v>87</v>
      </c>
      <c r="C8" s="16">
        <v>68</v>
      </c>
      <c r="D8" s="17">
        <f t="shared" si="0"/>
        <v>-19</v>
      </c>
      <c r="E8" s="18">
        <f t="shared" si="1"/>
        <v>0</v>
      </c>
      <c r="F8" s="46">
        <f t="shared" si="3"/>
        <v>15</v>
      </c>
      <c r="G8" s="14">
        <f t="shared" si="2"/>
        <v>87</v>
      </c>
      <c r="H8" s="5"/>
      <c r="I8" s="6" t="s">
        <v>5</v>
      </c>
      <c r="J8" s="8">
        <f>COUNTIF(E3:E48,"&gt;0")/J3</f>
        <v>4.6511627906976744E-2</v>
      </c>
      <c r="K8" s="8">
        <f>COUNTIF(E51:E111,"&gt;0")/K3</f>
        <v>0.4375</v>
      </c>
      <c r="L8" s="5" t="s">
        <v>146</v>
      </c>
      <c r="M8" s="5"/>
      <c r="N8" s="5"/>
    </row>
    <row r="9" spans="1:14" ht="15.75" customHeight="1" x14ac:dyDescent="0.2">
      <c r="A9" s="15" t="s">
        <v>197</v>
      </c>
      <c r="B9" s="16">
        <v>84</v>
      </c>
      <c r="C9" s="16">
        <v>68</v>
      </c>
      <c r="D9" s="17">
        <f t="shared" si="0"/>
        <v>-16</v>
      </c>
      <c r="E9" s="18">
        <f t="shared" si="1"/>
        <v>0</v>
      </c>
      <c r="F9" s="46">
        <f t="shared" si="3"/>
        <v>0</v>
      </c>
      <c r="G9" s="14">
        <f t="shared" si="2"/>
        <v>84</v>
      </c>
      <c r="H9" s="5"/>
      <c r="I9" s="6" t="s">
        <v>6</v>
      </c>
      <c r="J9" s="9">
        <f>SUM(E3:E48)</f>
        <v>7</v>
      </c>
      <c r="K9" s="10">
        <f>SUM(E51:E111)</f>
        <v>148</v>
      </c>
      <c r="L9" s="5" t="s">
        <v>147</v>
      </c>
      <c r="M9" s="5"/>
      <c r="N9" s="5"/>
    </row>
    <row r="10" spans="1:14" ht="15.75" customHeight="1" x14ac:dyDescent="0.2">
      <c r="A10" s="15" t="s">
        <v>198</v>
      </c>
      <c r="B10" s="16">
        <v>82</v>
      </c>
      <c r="C10" s="16">
        <v>68</v>
      </c>
      <c r="D10" s="17">
        <f t="shared" si="0"/>
        <v>-14</v>
      </c>
      <c r="E10" s="18">
        <f t="shared" si="1"/>
        <v>0</v>
      </c>
      <c r="F10" s="46">
        <f t="shared" si="3"/>
        <v>0</v>
      </c>
      <c r="G10" s="14">
        <f t="shared" si="2"/>
        <v>82</v>
      </c>
      <c r="H10" s="5"/>
      <c r="I10" s="7" t="s">
        <v>69</v>
      </c>
      <c r="J10" s="7">
        <f>J9/J2</f>
        <v>7.1428571428571425E-2</v>
      </c>
      <c r="K10" s="7">
        <f>K9/K2</f>
        <v>1.2131147540983607</v>
      </c>
      <c r="L10" s="5" t="s">
        <v>148</v>
      </c>
      <c r="M10" s="5"/>
      <c r="N10" s="5"/>
    </row>
    <row r="11" spans="1:14" ht="15.75" customHeight="1" x14ac:dyDescent="0.2">
      <c r="A11" s="15" t="s">
        <v>199</v>
      </c>
      <c r="B11" s="16">
        <v>80</v>
      </c>
      <c r="C11" s="16">
        <v>68</v>
      </c>
      <c r="D11" s="17">
        <f t="shared" si="0"/>
        <v>-12</v>
      </c>
      <c r="E11" s="18">
        <f t="shared" si="1"/>
        <v>0</v>
      </c>
      <c r="F11" s="46">
        <f t="shared" si="3"/>
        <v>0</v>
      </c>
      <c r="G11" s="14">
        <f t="shared" si="2"/>
        <v>80</v>
      </c>
      <c r="H11" s="5"/>
      <c r="I11" s="7" t="s">
        <v>141</v>
      </c>
      <c r="J11" s="7">
        <f>SUM(C3:C48)/SUM(B3:B48)</f>
        <v>0.75927643784786647</v>
      </c>
      <c r="K11" s="7">
        <f>SUM(C51:C111)/SUM(B51:B111)</f>
        <v>0.97724230254350741</v>
      </c>
      <c r="L11" s="5" t="s">
        <v>149</v>
      </c>
      <c r="M11" s="5"/>
      <c r="N11" s="5"/>
    </row>
    <row r="12" spans="1:14" ht="15.75" customHeight="1" x14ac:dyDescent="0.2">
      <c r="A12" s="15" t="s">
        <v>200</v>
      </c>
      <c r="B12" s="16">
        <v>77</v>
      </c>
      <c r="C12" s="16">
        <v>68</v>
      </c>
      <c r="D12" s="17">
        <f t="shared" si="0"/>
        <v>-9</v>
      </c>
      <c r="E12" s="18">
        <f t="shared" si="1"/>
        <v>0</v>
      </c>
      <c r="F12" s="46">
        <f t="shared" si="3"/>
        <v>0</v>
      </c>
      <c r="G12" s="14">
        <f t="shared" si="2"/>
        <v>77</v>
      </c>
      <c r="H12" s="5"/>
      <c r="I12" s="11" t="s">
        <v>142</v>
      </c>
      <c r="J12" s="7">
        <v>10</v>
      </c>
      <c r="K12" s="7">
        <v>9.6</v>
      </c>
      <c r="L12" s="5"/>
      <c r="M12" s="5"/>
      <c r="N12" s="5"/>
    </row>
    <row r="13" spans="1:14" ht="15.75" customHeight="1" x14ac:dyDescent="0.2">
      <c r="A13" s="15" t="s">
        <v>201</v>
      </c>
      <c r="B13" s="16">
        <v>75</v>
      </c>
      <c r="C13" s="16">
        <v>56</v>
      </c>
      <c r="D13" s="17">
        <f t="shared" si="0"/>
        <v>-19</v>
      </c>
      <c r="E13" s="18">
        <f t="shared" si="1"/>
        <v>0</v>
      </c>
      <c r="F13" s="46">
        <f t="shared" si="3"/>
        <v>12</v>
      </c>
      <c r="G13" s="14">
        <f t="shared" si="2"/>
        <v>75</v>
      </c>
      <c r="H13" s="5"/>
      <c r="I13" s="7" t="s">
        <v>143</v>
      </c>
      <c r="J13" s="23">
        <f>1/J11</f>
        <v>1.3170433720219914</v>
      </c>
      <c r="K13" s="23">
        <f>1/K11</f>
        <v>1.0232876712328767</v>
      </c>
      <c r="L13" s="5"/>
      <c r="M13" s="5"/>
      <c r="N13" s="5"/>
    </row>
    <row r="14" spans="1:14" ht="15.75" customHeight="1" x14ac:dyDescent="0.2">
      <c r="A14" s="15" t="s">
        <v>202</v>
      </c>
      <c r="B14" s="16">
        <v>73</v>
      </c>
      <c r="C14" s="16">
        <v>56</v>
      </c>
      <c r="D14" s="17">
        <f t="shared" si="0"/>
        <v>-17</v>
      </c>
      <c r="E14" s="18">
        <f t="shared" si="1"/>
        <v>0</v>
      </c>
      <c r="F14" s="46">
        <f t="shared" si="3"/>
        <v>0</v>
      </c>
      <c r="G14" s="14">
        <f t="shared" si="2"/>
        <v>73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203</v>
      </c>
      <c r="B15" s="16">
        <v>71</v>
      </c>
      <c r="C15" s="16">
        <v>56</v>
      </c>
      <c r="D15" s="17">
        <f t="shared" si="0"/>
        <v>-15</v>
      </c>
      <c r="E15" s="18">
        <f t="shared" si="1"/>
        <v>0</v>
      </c>
      <c r="F15" s="46">
        <f t="shared" si="3"/>
        <v>0</v>
      </c>
      <c r="G15" s="14">
        <f t="shared" si="2"/>
        <v>71</v>
      </c>
      <c r="H15" s="5"/>
      <c r="I15" s="7" t="s">
        <v>266</v>
      </c>
      <c r="J15" s="7">
        <f>(SUMPRODUCT(D3:D48,D3:D48))/J2</f>
        <v>80.663265306122454</v>
      </c>
      <c r="K15" s="7">
        <f>(SUMPRODUCT(D51:D111,D51:D111))/K2</f>
        <v>32.016393442622949</v>
      </c>
      <c r="L15" s="5"/>
      <c r="M15" s="5"/>
      <c r="N15" s="5"/>
    </row>
    <row r="16" spans="1:14" ht="15.75" customHeight="1" x14ac:dyDescent="0.2">
      <c r="A16" s="15" t="s">
        <v>204</v>
      </c>
      <c r="B16" s="16">
        <v>68</v>
      </c>
      <c r="C16" s="16">
        <v>56</v>
      </c>
      <c r="D16" s="17">
        <f t="shared" si="0"/>
        <v>-12</v>
      </c>
      <c r="E16" s="18">
        <f t="shared" si="1"/>
        <v>0</v>
      </c>
      <c r="F16" s="46">
        <f t="shared" si="3"/>
        <v>0</v>
      </c>
      <c r="G16" s="14">
        <f t="shared" si="2"/>
        <v>68</v>
      </c>
      <c r="H16" s="5"/>
      <c r="I16" s="7" t="s">
        <v>267</v>
      </c>
      <c r="J16" s="7">
        <f>ABS(1-J13)</f>
        <v>0.3170433720219914</v>
      </c>
      <c r="K16" s="7">
        <f>ABS(1-K13)</f>
        <v>2.3287671232876672E-2</v>
      </c>
      <c r="L16" s="5"/>
      <c r="M16" s="5"/>
      <c r="N16" s="5"/>
    </row>
    <row r="17" spans="1:14" ht="15.75" customHeight="1" x14ac:dyDescent="0.2">
      <c r="A17" s="15" t="s">
        <v>205</v>
      </c>
      <c r="B17" s="16">
        <v>66</v>
      </c>
      <c r="C17" s="16">
        <v>56</v>
      </c>
      <c r="D17" s="17">
        <f t="shared" si="0"/>
        <v>-10</v>
      </c>
      <c r="E17" s="18">
        <f t="shared" si="1"/>
        <v>0</v>
      </c>
      <c r="F17" s="46">
        <f t="shared" si="3"/>
        <v>0</v>
      </c>
      <c r="G17" s="14">
        <f t="shared" si="2"/>
        <v>66</v>
      </c>
      <c r="H17" s="5"/>
      <c r="I17" s="7" t="s">
        <v>287</v>
      </c>
      <c r="J17" s="26">
        <f>J2/J3</f>
        <v>2.2790697674418605</v>
      </c>
      <c r="K17" s="26">
        <f>K2/K3</f>
        <v>2.5416666666666665</v>
      </c>
      <c r="L17" s="5"/>
      <c r="M17" s="5"/>
      <c r="N17" s="5"/>
    </row>
    <row r="18" spans="1:14" ht="15.75" customHeight="1" x14ac:dyDescent="0.2">
      <c r="A18" s="15" t="s">
        <v>206</v>
      </c>
      <c r="B18" s="16">
        <v>64</v>
      </c>
      <c r="C18" s="16">
        <v>56</v>
      </c>
      <c r="D18" s="17">
        <f t="shared" si="0"/>
        <v>-8</v>
      </c>
      <c r="E18" s="18">
        <f t="shared" si="1"/>
        <v>0</v>
      </c>
      <c r="F18" s="46">
        <f t="shared" si="3"/>
        <v>0</v>
      </c>
      <c r="G18" s="14">
        <f t="shared" si="2"/>
        <v>64</v>
      </c>
      <c r="H18" s="5"/>
      <c r="I18" s="7" t="s">
        <v>314</v>
      </c>
      <c r="J18" s="26">
        <f>STDEV(F3:F48)</f>
        <v>4.9054177114276456</v>
      </c>
      <c r="K18" s="26">
        <f>STDEV(F51:F111)</f>
        <v>5.1196672653407287</v>
      </c>
      <c r="L18" s="5"/>
      <c r="M18" s="5"/>
      <c r="N18" s="5"/>
    </row>
    <row r="19" spans="1:14" ht="15.75" customHeight="1" x14ac:dyDescent="0.2">
      <c r="A19" s="15" t="s">
        <v>207</v>
      </c>
      <c r="B19" s="16">
        <v>62</v>
      </c>
      <c r="C19" s="16">
        <v>56</v>
      </c>
      <c r="D19" s="17">
        <f t="shared" si="0"/>
        <v>-6</v>
      </c>
      <c r="E19" s="18">
        <f t="shared" si="1"/>
        <v>0</v>
      </c>
      <c r="F19" s="46">
        <f t="shared" si="3"/>
        <v>0</v>
      </c>
      <c r="G19" s="14">
        <f t="shared" si="2"/>
        <v>62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208</v>
      </c>
      <c r="B20" s="16">
        <v>59</v>
      </c>
      <c r="C20" s="16">
        <v>41</v>
      </c>
      <c r="D20" s="17">
        <f t="shared" si="0"/>
        <v>-18</v>
      </c>
      <c r="E20" s="18">
        <f t="shared" si="1"/>
        <v>0</v>
      </c>
      <c r="F20" s="46">
        <f t="shared" si="3"/>
        <v>15</v>
      </c>
      <c r="G20" s="14">
        <f t="shared" si="2"/>
        <v>59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 t="s">
        <v>209</v>
      </c>
      <c r="B21" s="16">
        <v>57</v>
      </c>
      <c r="C21" s="16">
        <v>41</v>
      </c>
      <c r="D21" s="17">
        <f t="shared" si="0"/>
        <v>-16</v>
      </c>
      <c r="E21" s="18">
        <f t="shared" si="1"/>
        <v>0</v>
      </c>
      <c r="F21" s="46">
        <f t="shared" si="3"/>
        <v>0</v>
      </c>
      <c r="G21" s="14">
        <f t="shared" si="2"/>
        <v>57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 t="s">
        <v>210</v>
      </c>
      <c r="B22" s="16">
        <v>55</v>
      </c>
      <c r="C22" s="16">
        <v>41</v>
      </c>
      <c r="D22" s="17">
        <f t="shared" si="0"/>
        <v>-14</v>
      </c>
      <c r="E22" s="18">
        <f t="shared" si="1"/>
        <v>0</v>
      </c>
      <c r="F22" s="46">
        <f t="shared" si="3"/>
        <v>0</v>
      </c>
      <c r="G22" s="14">
        <f t="shared" si="2"/>
        <v>55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42015</v>
      </c>
      <c r="B23" s="16">
        <v>52</v>
      </c>
      <c r="C23" s="16">
        <v>41</v>
      </c>
      <c r="D23" s="17">
        <f t="shared" si="0"/>
        <v>-11</v>
      </c>
      <c r="E23" s="18">
        <f t="shared" si="1"/>
        <v>0</v>
      </c>
      <c r="F23" s="46">
        <f t="shared" si="3"/>
        <v>0</v>
      </c>
      <c r="G23" s="14">
        <f t="shared" si="2"/>
        <v>52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42046</v>
      </c>
      <c r="B24" s="16">
        <v>50</v>
      </c>
      <c r="C24" s="16">
        <v>39</v>
      </c>
      <c r="D24" s="17">
        <f t="shared" si="0"/>
        <v>-11</v>
      </c>
      <c r="E24" s="18">
        <f t="shared" si="1"/>
        <v>0</v>
      </c>
      <c r="F24" s="46">
        <f t="shared" si="3"/>
        <v>2</v>
      </c>
      <c r="G24" s="14">
        <f t="shared" si="2"/>
        <v>50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42074</v>
      </c>
      <c r="B25" s="16">
        <v>48</v>
      </c>
      <c r="C25" s="16">
        <v>39</v>
      </c>
      <c r="D25" s="17">
        <f t="shared" si="0"/>
        <v>-9</v>
      </c>
      <c r="E25" s="18">
        <f t="shared" si="1"/>
        <v>0</v>
      </c>
      <c r="F25" s="46">
        <f t="shared" si="3"/>
        <v>0</v>
      </c>
      <c r="G25" s="14">
        <f t="shared" si="2"/>
        <v>48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42105</v>
      </c>
      <c r="B26" s="16">
        <v>46</v>
      </c>
      <c r="C26" s="16">
        <v>39</v>
      </c>
      <c r="D26" s="17">
        <f t="shared" si="0"/>
        <v>-7</v>
      </c>
      <c r="E26" s="18">
        <f t="shared" si="1"/>
        <v>0</v>
      </c>
      <c r="F26" s="46">
        <f t="shared" si="3"/>
        <v>0</v>
      </c>
      <c r="G26" s="14">
        <f t="shared" si="2"/>
        <v>46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42135</v>
      </c>
      <c r="B27" s="16">
        <v>43</v>
      </c>
      <c r="C27" s="16">
        <v>23</v>
      </c>
      <c r="D27" s="17">
        <f t="shared" si="0"/>
        <v>-20</v>
      </c>
      <c r="E27" s="18">
        <f t="shared" si="1"/>
        <v>0</v>
      </c>
      <c r="F27" s="46">
        <f t="shared" si="3"/>
        <v>16</v>
      </c>
      <c r="G27" s="14">
        <f t="shared" si="2"/>
        <v>43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42166</v>
      </c>
      <c r="B28" s="16">
        <v>41</v>
      </c>
      <c r="C28" s="16">
        <v>19</v>
      </c>
      <c r="D28" s="17">
        <f t="shared" si="0"/>
        <v>-22</v>
      </c>
      <c r="E28" s="18">
        <f t="shared" si="1"/>
        <v>0</v>
      </c>
      <c r="F28" s="46">
        <f t="shared" si="3"/>
        <v>4</v>
      </c>
      <c r="G28" s="14">
        <f t="shared" si="2"/>
        <v>41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42196</v>
      </c>
      <c r="B29" s="16">
        <v>39</v>
      </c>
      <c r="C29" s="16">
        <v>19</v>
      </c>
      <c r="D29" s="17">
        <f t="shared" si="0"/>
        <v>-20</v>
      </c>
      <c r="E29" s="18">
        <f t="shared" si="1"/>
        <v>0</v>
      </c>
      <c r="F29" s="46">
        <f t="shared" si="3"/>
        <v>0</v>
      </c>
      <c r="G29" s="14">
        <f t="shared" si="2"/>
        <v>39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42227</v>
      </c>
      <c r="B30" s="16">
        <v>36</v>
      </c>
      <c r="C30" s="16">
        <v>19</v>
      </c>
      <c r="D30" s="17">
        <f t="shared" si="0"/>
        <v>-17</v>
      </c>
      <c r="E30" s="18">
        <f t="shared" si="1"/>
        <v>0</v>
      </c>
      <c r="F30" s="46">
        <f t="shared" si="3"/>
        <v>0</v>
      </c>
      <c r="G30" s="14">
        <f t="shared" si="2"/>
        <v>36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42258</v>
      </c>
      <c r="B31" s="16">
        <v>34</v>
      </c>
      <c r="C31" s="16">
        <v>19</v>
      </c>
      <c r="D31" s="17">
        <f t="shared" si="0"/>
        <v>-15</v>
      </c>
      <c r="E31" s="18">
        <f t="shared" si="1"/>
        <v>0</v>
      </c>
      <c r="F31" s="46">
        <f t="shared" si="3"/>
        <v>0</v>
      </c>
      <c r="G31" s="14">
        <f t="shared" si="2"/>
        <v>34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42288</v>
      </c>
      <c r="B32" s="16">
        <v>32</v>
      </c>
      <c r="C32" s="16">
        <v>19</v>
      </c>
      <c r="D32" s="17">
        <f t="shared" si="0"/>
        <v>-13</v>
      </c>
      <c r="E32" s="18">
        <f t="shared" si="1"/>
        <v>0</v>
      </c>
      <c r="F32" s="46">
        <f t="shared" si="3"/>
        <v>0</v>
      </c>
      <c r="G32" s="14">
        <f t="shared" si="2"/>
        <v>32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>
        <v>42319</v>
      </c>
      <c r="B33" s="16">
        <v>30</v>
      </c>
      <c r="C33" s="16">
        <v>19</v>
      </c>
      <c r="D33" s="17">
        <f t="shared" si="0"/>
        <v>-11</v>
      </c>
      <c r="E33" s="18">
        <f t="shared" si="1"/>
        <v>0</v>
      </c>
      <c r="F33" s="46">
        <f t="shared" si="3"/>
        <v>0</v>
      </c>
      <c r="G33" s="14">
        <f t="shared" si="2"/>
        <v>30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>
        <v>42349</v>
      </c>
      <c r="B34" s="16">
        <v>27</v>
      </c>
      <c r="C34" s="16">
        <v>8</v>
      </c>
      <c r="D34" s="17">
        <f t="shared" si="0"/>
        <v>-19</v>
      </c>
      <c r="E34" s="18">
        <f t="shared" si="1"/>
        <v>0</v>
      </c>
      <c r="F34" s="46">
        <f t="shared" si="3"/>
        <v>11</v>
      </c>
      <c r="G34" s="14">
        <f t="shared" si="2"/>
        <v>27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211</v>
      </c>
      <c r="B35" s="16">
        <v>25</v>
      </c>
      <c r="C35" s="16">
        <v>7</v>
      </c>
      <c r="D35" s="17">
        <f t="shared" si="0"/>
        <v>-18</v>
      </c>
      <c r="E35" s="18">
        <f t="shared" si="1"/>
        <v>0</v>
      </c>
      <c r="F35" s="46">
        <f t="shared" si="3"/>
        <v>1</v>
      </c>
      <c r="G35" s="14">
        <f t="shared" si="2"/>
        <v>25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212</v>
      </c>
      <c r="B36" s="16">
        <v>23</v>
      </c>
      <c r="C36" s="16">
        <v>4</v>
      </c>
      <c r="D36" s="17">
        <f t="shared" si="0"/>
        <v>-19</v>
      </c>
      <c r="E36" s="18">
        <f t="shared" si="1"/>
        <v>0</v>
      </c>
      <c r="F36" s="46">
        <f t="shared" si="3"/>
        <v>3</v>
      </c>
      <c r="G36" s="14">
        <f t="shared" si="2"/>
        <v>23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213</v>
      </c>
      <c r="B37" s="16">
        <v>21</v>
      </c>
      <c r="C37" s="16">
        <v>2</v>
      </c>
      <c r="D37" s="17">
        <f t="shared" si="0"/>
        <v>-19</v>
      </c>
      <c r="E37" s="18">
        <f t="shared" si="1"/>
        <v>0</v>
      </c>
      <c r="F37" s="46">
        <f t="shared" si="3"/>
        <v>2</v>
      </c>
      <c r="G37" s="14">
        <f t="shared" si="2"/>
        <v>21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214</v>
      </c>
      <c r="B38" s="16">
        <v>18</v>
      </c>
      <c r="C38" s="16">
        <v>2</v>
      </c>
      <c r="D38" s="17">
        <f t="shared" si="0"/>
        <v>-16</v>
      </c>
      <c r="E38" s="18">
        <f t="shared" si="1"/>
        <v>0</v>
      </c>
      <c r="F38" s="46">
        <f t="shared" si="3"/>
        <v>0</v>
      </c>
      <c r="G38" s="14">
        <f t="shared" si="2"/>
        <v>18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215</v>
      </c>
      <c r="B39" s="16">
        <v>16</v>
      </c>
      <c r="C39" s="16">
        <v>2</v>
      </c>
      <c r="D39" s="17">
        <f t="shared" si="0"/>
        <v>-14</v>
      </c>
      <c r="E39" s="18">
        <f t="shared" si="1"/>
        <v>0</v>
      </c>
      <c r="F39" s="46">
        <f t="shared" si="3"/>
        <v>0</v>
      </c>
      <c r="G39" s="14">
        <f t="shared" si="2"/>
        <v>16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216</v>
      </c>
      <c r="B40" s="16">
        <v>14</v>
      </c>
      <c r="C40" s="16">
        <v>2</v>
      </c>
      <c r="D40" s="17">
        <f t="shared" si="0"/>
        <v>-12</v>
      </c>
      <c r="E40" s="18">
        <f t="shared" si="1"/>
        <v>0</v>
      </c>
      <c r="F40" s="46">
        <f t="shared" si="3"/>
        <v>0</v>
      </c>
      <c r="G40" s="14">
        <f t="shared" si="2"/>
        <v>14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217</v>
      </c>
      <c r="B41" s="16">
        <v>11</v>
      </c>
      <c r="C41" s="16">
        <v>0</v>
      </c>
      <c r="D41" s="17">
        <f t="shared" si="0"/>
        <v>-11</v>
      </c>
      <c r="E41" s="18">
        <f t="shared" si="1"/>
        <v>0</v>
      </c>
      <c r="F41" s="46">
        <f t="shared" si="3"/>
        <v>2</v>
      </c>
      <c r="G41" s="14">
        <f t="shared" si="2"/>
        <v>11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218</v>
      </c>
      <c r="B42" s="16">
        <v>9</v>
      </c>
      <c r="C42" s="16">
        <v>0</v>
      </c>
      <c r="D42" s="17">
        <f t="shared" si="0"/>
        <v>-9</v>
      </c>
      <c r="E42" s="18">
        <f t="shared" si="1"/>
        <v>0</v>
      </c>
      <c r="F42" s="46">
        <f t="shared" si="3"/>
        <v>0</v>
      </c>
      <c r="G42" s="14">
        <f t="shared" si="2"/>
        <v>9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219</v>
      </c>
      <c r="B43" s="20">
        <v>7</v>
      </c>
      <c r="C43" s="20">
        <v>0</v>
      </c>
      <c r="D43" s="21">
        <f t="shared" si="0"/>
        <v>-7</v>
      </c>
      <c r="E43" s="22">
        <f t="shared" si="1"/>
        <v>0</v>
      </c>
      <c r="F43" s="46">
        <f t="shared" si="3"/>
        <v>0</v>
      </c>
      <c r="G43" s="14">
        <f t="shared" si="2"/>
        <v>7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220</v>
      </c>
      <c r="B44" s="7">
        <v>5</v>
      </c>
      <c r="C44" s="7">
        <v>0</v>
      </c>
      <c r="D44" s="21">
        <f t="shared" si="0"/>
        <v>-5</v>
      </c>
      <c r="E44" s="22">
        <f t="shared" si="1"/>
        <v>0</v>
      </c>
      <c r="F44" s="46">
        <f t="shared" si="3"/>
        <v>0</v>
      </c>
      <c r="G44" s="14">
        <f t="shared" si="2"/>
        <v>5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 t="s">
        <v>221</v>
      </c>
      <c r="B45" s="7">
        <v>2</v>
      </c>
      <c r="C45" s="7">
        <v>0</v>
      </c>
      <c r="D45" s="21">
        <f t="shared" si="0"/>
        <v>-2</v>
      </c>
      <c r="E45" s="22">
        <f t="shared" si="1"/>
        <v>0</v>
      </c>
      <c r="F45" s="46">
        <f t="shared" si="3"/>
        <v>0</v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 t="s">
        <v>222</v>
      </c>
      <c r="B46" s="7">
        <v>0</v>
      </c>
      <c r="C46" s="7">
        <v>0</v>
      </c>
      <c r="D46" s="21">
        <f t="shared" si="0"/>
        <v>0</v>
      </c>
      <c r="E46" s="22">
        <f t="shared" si="1"/>
        <v>0</v>
      </c>
      <c r="F46" s="46">
        <f t="shared" si="3"/>
        <v>0</v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42047</v>
      </c>
      <c r="B51" s="16">
        <v>122</v>
      </c>
      <c r="C51" s="16">
        <v>122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122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42075</v>
      </c>
      <c r="B52" s="16">
        <v>119</v>
      </c>
      <c r="C52" s="16">
        <v>110</v>
      </c>
      <c r="D52" s="17">
        <f t="shared" si="5"/>
        <v>-9</v>
      </c>
      <c r="E52" s="18">
        <f t="shared" si="6"/>
        <v>0</v>
      </c>
      <c r="F52" s="46">
        <f t="shared" si="3"/>
        <v>12</v>
      </c>
      <c r="G52" s="14">
        <f t="shared" si="4"/>
        <v>119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42106</v>
      </c>
      <c r="B53" s="16">
        <v>117</v>
      </c>
      <c r="C53" s="16">
        <v>110</v>
      </c>
      <c r="D53" s="17">
        <f t="shared" si="5"/>
        <v>-7</v>
      </c>
      <c r="E53" s="18">
        <f t="shared" si="6"/>
        <v>0</v>
      </c>
      <c r="F53" s="46">
        <f t="shared" si="3"/>
        <v>0</v>
      </c>
      <c r="G53" s="14">
        <f t="shared" si="4"/>
        <v>117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42136</v>
      </c>
      <c r="B54" s="16">
        <v>114</v>
      </c>
      <c r="C54" s="16">
        <v>110</v>
      </c>
      <c r="D54" s="17">
        <f t="shared" si="5"/>
        <v>-4</v>
      </c>
      <c r="E54" s="18">
        <f t="shared" si="6"/>
        <v>0</v>
      </c>
      <c r="F54" s="46">
        <f t="shared" si="3"/>
        <v>0</v>
      </c>
      <c r="G54" s="14">
        <f t="shared" si="4"/>
        <v>114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42167</v>
      </c>
      <c r="B55" s="16">
        <v>112</v>
      </c>
      <c r="C55" s="16">
        <v>110</v>
      </c>
      <c r="D55" s="17">
        <f t="shared" si="5"/>
        <v>-2</v>
      </c>
      <c r="E55" s="18">
        <f t="shared" si="6"/>
        <v>0</v>
      </c>
      <c r="F55" s="46">
        <f t="shared" si="3"/>
        <v>0</v>
      </c>
      <c r="G55" s="14">
        <f t="shared" si="4"/>
        <v>112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42197</v>
      </c>
      <c r="B56" s="16">
        <v>109</v>
      </c>
      <c r="C56" s="16">
        <v>110</v>
      </c>
      <c r="D56" s="17">
        <f t="shared" si="5"/>
        <v>1</v>
      </c>
      <c r="E56" s="18">
        <f t="shared" si="6"/>
        <v>1</v>
      </c>
      <c r="F56" s="46">
        <f t="shared" si="3"/>
        <v>0</v>
      </c>
      <c r="G56" s="14">
        <f t="shared" si="4"/>
        <v>110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42228</v>
      </c>
      <c r="B57" s="16">
        <v>107</v>
      </c>
      <c r="C57" s="16">
        <v>110</v>
      </c>
      <c r="D57" s="17">
        <f t="shared" si="5"/>
        <v>3</v>
      </c>
      <c r="E57" s="18">
        <f t="shared" si="6"/>
        <v>3</v>
      </c>
      <c r="F57" s="46">
        <f t="shared" si="3"/>
        <v>0</v>
      </c>
      <c r="G57" s="14">
        <f t="shared" si="4"/>
        <v>110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42259</v>
      </c>
      <c r="B58" s="16">
        <v>104</v>
      </c>
      <c r="C58" s="16">
        <v>110</v>
      </c>
      <c r="D58" s="17">
        <f t="shared" si="5"/>
        <v>6</v>
      </c>
      <c r="E58" s="18">
        <f t="shared" si="6"/>
        <v>6</v>
      </c>
      <c r="F58" s="46">
        <f t="shared" si="3"/>
        <v>0</v>
      </c>
      <c r="G58" s="14">
        <f t="shared" si="4"/>
        <v>110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42289</v>
      </c>
      <c r="B59" s="16">
        <v>102</v>
      </c>
      <c r="C59" s="16">
        <v>84</v>
      </c>
      <c r="D59" s="17">
        <f t="shared" si="5"/>
        <v>-18</v>
      </c>
      <c r="E59" s="18">
        <f t="shared" si="6"/>
        <v>0</v>
      </c>
      <c r="F59" s="46">
        <f t="shared" si="3"/>
        <v>26</v>
      </c>
      <c r="G59" s="14">
        <f t="shared" si="4"/>
        <v>102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42320</v>
      </c>
      <c r="B60" s="16">
        <v>99</v>
      </c>
      <c r="C60" s="16">
        <v>84</v>
      </c>
      <c r="D60" s="17">
        <f t="shared" si="5"/>
        <v>-15</v>
      </c>
      <c r="E60" s="18">
        <f t="shared" si="6"/>
        <v>0</v>
      </c>
      <c r="F60" s="46">
        <f t="shared" si="3"/>
        <v>0</v>
      </c>
      <c r="G60" s="14">
        <f t="shared" si="4"/>
        <v>99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42350</v>
      </c>
      <c r="B61" s="16">
        <v>97</v>
      </c>
      <c r="C61" s="16">
        <v>78</v>
      </c>
      <c r="D61" s="17">
        <f t="shared" si="5"/>
        <v>-19</v>
      </c>
      <c r="E61" s="18">
        <f t="shared" si="6"/>
        <v>0</v>
      </c>
      <c r="F61" s="46">
        <f t="shared" si="3"/>
        <v>6</v>
      </c>
      <c r="G61" s="14">
        <f t="shared" si="4"/>
        <v>97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223</v>
      </c>
      <c r="B62" s="16">
        <v>94</v>
      </c>
      <c r="C62" s="16">
        <v>78</v>
      </c>
      <c r="D62" s="17">
        <f t="shared" si="5"/>
        <v>-16</v>
      </c>
      <c r="E62" s="18">
        <f t="shared" si="6"/>
        <v>0</v>
      </c>
      <c r="F62" s="46">
        <f t="shared" si="3"/>
        <v>0</v>
      </c>
      <c r="G62" s="14">
        <f t="shared" si="4"/>
        <v>94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224</v>
      </c>
      <c r="B63" s="16">
        <v>91</v>
      </c>
      <c r="C63" s="16">
        <v>78</v>
      </c>
      <c r="D63" s="17">
        <f t="shared" si="5"/>
        <v>-13</v>
      </c>
      <c r="E63" s="18">
        <f t="shared" si="6"/>
        <v>0</v>
      </c>
      <c r="F63" s="46">
        <f t="shared" si="3"/>
        <v>0</v>
      </c>
      <c r="G63" s="14">
        <f t="shared" si="4"/>
        <v>91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225</v>
      </c>
      <c r="B64" s="16">
        <v>89</v>
      </c>
      <c r="C64" s="16">
        <v>78</v>
      </c>
      <c r="D64" s="17">
        <f t="shared" si="5"/>
        <v>-11</v>
      </c>
      <c r="E64" s="18">
        <f t="shared" si="6"/>
        <v>0</v>
      </c>
      <c r="F64" s="46">
        <f t="shared" si="3"/>
        <v>0</v>
      </c>
      <c r="G64" s="14">
        <f t="shared" si="4"/>
        <v>89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226</v>
      </c>
      <c r="B65" s="16">
        <v>86</v>
      </c>
      <c r="C65" s="16">
        <v>78</v>
      </c>
      <c r="D65" s="17">
        <f t="shared" si="5"/>
        <v>-8</v>
      </c>
      <c r="E65" s="18">
        <f t="shared" si="6"/>
        <v>0</v>
      </c>
      <c r="F65" s="46">
        <f t="shared" si="3"/>
        <v>0</v>
      </c>
      <c r="G65" s="14">
        <f t="shared" si="4"/>
        <v>86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227</v>
      </c>
      <c r="B66" s="16">
        <v>84</v>
      </c>
      <c r="C66" s="16">
        <v>70</v>
      </c>
      <c r="D66" s="17">
        <f t="shared" si="5"/>
        <v>-14</v>
      </c>
      <c r="E66" s="18">
        <f t="shared" si="6"/>
        <v>0</v>
      </c>
      <c r="F66" s="46">
        <f t="shared" si="3"/>
        <v>8</v>
      </c>
      <c r="G66" s="14">
        <f t="shared" si="4"/>
        <v>84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228</v>
      </c>
      <c r="B67" s="16">
        <v>81</v>
      </c>
      <c r="C67" s="16">
        <v>70</v>
      </c>
      <c r="D67" s="17">
        <f t="shared" si="5"/>
        <v>-11</v>
      </c>
      <c r="E67" s="18">
        <f t="shared" si="6"/>
        <v>0</v>
      </c>
      <c r="F67" s="46">
        <f t="shared" si="3"/>
        <v>0</v>
      </c>
      <c r="G67" s="14">
        <f t="shared" si="4"/>
        <v>81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229</v>
      </c>
      <c r="B68" s="16">
        <v>79</v>
      </c>
      <c r="C68" s="16">
        <v>70</v>
      </c>
      <c r="D68" s="17">
        <f t="shared" si="5"/>
        <v>-9</v>
      </c>
      <c r="E68" s="18">
        <f t="shared" si="6"/>
        <v>0</v>
      </c>
      <c r="F68" s="46">
        <f t="shared" si="3"/>
        <v>0</v>
      </c>
      <c r="G68" s="14">
        <f t="shared" si="4"/>
        <v>79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230</v>
      </c>
      <c r="B69" s="16">
        <v>76</v>
      </c>
      <c r="C69" s="16">
        <v>70</v>
      </c>
      <c r="D69" s="17">
        <f t="shared" si="5"/>
        <v>-6</v>
      </c>
      <c r="E69" s="18">
        <f t="shared" si="6"/>
        <v>0</v>
      </c>
      <c r="F69" s="46">
        <f t="shared" ref="F69:F111" si="7">IF(B68,C68-C69,"")</f>
        <v>0</v>
      </c>
      <c r="G69" s="14">
        <f t="shared" si="4"/>
        <v>76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231</v>
      </c>
      <c r="B70" s="16">
        <v>74</v>
      </c>
      <c r="C70" s="16">
        <v>70</v>
      </c>
      <c r="D70" s="17">
        <f t="shared" si="5"/>
        <v>-4</v>
      </c>
      <c r="E70" s="18">
        <f t="shared" si="6"/>
        <v>0</v>
      </c>
      <c r="F70" s="46">
        <f t="shared" si="7"/>
        <v>0</v>
      </c>
      <c r="G70" s="14">
        <f t="shared" si="4"/>
        <v>74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232</v>
      </c>
      <c r="B71" s="16">
        <v>71</v>
      </c>
      <c r="C71" s="16">
        <v>70</v>
      </c>
      <c r="D71" s="17">
        <f t="shared" si="5"/>
        <v>-1</v>
      </c>
      <c r="E71" s="18">
        <f t="shared" si="6"/>
        <v>0</v>
      </c>
      <c r="F71" s="46">
        <f t="shared" si="7"/>
        <v>0</v>
      </c>
      <c r="G71" s="14">
        <f t="shared" si="4"/>
        <v>71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233</v>
      </c>
      <c r="B72" s="16">
        <v>69</v>
      </c>
      <c r="C72" s="16">
        <v>70</v>
      </c>
      <c r="D72" s="17">
        <f t="shared" si="5"/>
        <v>1</v>
      </c>
      <c r="E72" s="18">
        <f t="shared" si="6"/>
        <v>1</v>
      </c>
      <c r="F72" s="46">
        <f t="shared" si="7"/>
        <v>0</v>
      </c>
      <c r="G72" s="14">
        <f t="shared" si="4"/>
        <v>70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234</v>
      </c>
      <c r="B73" s="16">
        <v>66</v>
      </c>
      <c r="C73" s="16">
        <v>70</v>
      </c>
      <c r="D73" s="17">
        <f t="shared" si="5"/>
        <v>4</v>
      </c>
      <c r="E73" s="18">
        <f t="shared" si="6"/>
        <v>4</v>
      </c>
      <c r="F73" s="46">
        <f t="shared" si="7"/>
        <v>0</v>
      </c>
      <c r="G73" s="14">
        <f t="shared" si="4"/>
        <v>70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235</v>
      </c>
      <c r="B74" s="16">
        <v>64</v>
      </c>
      <c r="C74" s="16">
        <v>70</v>
      </c>
      <c r="D74" s="17">
        <f t="shared" si="5"/>
        <v>6</v>
      </c>
      <c r="E74" s="18">
        <f t="shared" si="6"/>
        <v>6</v>
      </c>
      <c r="F74" s="46">
        <f t="shared" si="7"/>
        <v>0</v>
      </c>
      <c r="G74" s="14">
        <f t="shared" si="4"/>
        <v>70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236</v>
      </c>
      <c r="B75" s="16">
        <v>61</v>
      </c>
      <c r="C75" s="16">
        <v>70</v>
      </c>
      <c r="D75" s="17">
        <f t="shared" si="5"/>
        <v>9</v>
      </c>
      <c r="E75" s="18">
        <f t="shared" si="6"/>
        <v>9</v>
      </c>
      <c r="F75" s="46">
        <f t="shared" si="7"/>
        <v>0</v>
      </c>
      <c r="G75" s="14">
        <f t="shared" si="4"/>
        <v>70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237</v>
      </c>
      <c r="B76" s="16">
        <v>58</v>
      </c>
      <c r="C76" s="16">
        <v>67</v>
      </c>
      <c r="D76" s="17">
        <f t="shared" si="5"/>
        <v>9</v>
      </c>
      <c r="E76" s="18">
        <f t="shared" si="6"/>
        <v>9</v>
      </c>
      <c r="F76" s="46">
        <f t="shared" si="7"/>
        <v>3</v>
      </c>
      <c r="G76" s="14">
        <f t="shared" si="4"/>
        <v>67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238</v>
      </c>
      <c r="B77" s="16">
        <v>56</v>
      </c>
      <c r="C77" s="16">
        <v>67</v>
      </c>
      <c r="D77" s="17">
        <f t="shared" si="5"/>
        <v>11</v>
      </c>
      <c r="E77" s="18">
        <f t="shared" si="6"/>
        <v>11</v>
      </c>
      <c r="F77" s="46">
        <f t="shared" si="7"/>
        <v>0</v>
      </c>
      <c r="G77" s="14">
        <f t="shared" si="4"/>
        <v>67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239</v>
      </c>
      <c r="B78" s="16">
        <v>53</v>
      </c>
      <c r="C78" s="16">
        <v>67</v>
      </c>
      <c r="D78" s="17">
        <f t="shared" si="5"/>
        <v>14</v>
      </c>
      <c r="E78" s="18">
        <f t="shared" si="6"/>
        <v>14</v>
      </c>
      <c r="F78" s="46">
        <f t="shared" si="7"/>
        <v>0</v>
      </c>
      <c r="G78" s="14">
        <f t="shared" si="4"/>
        <v>67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240</v>
      </c>
      <c r="B79" s="16">
        <v>51</v>
      </c>
      <c r="C79" s="16">
        <v>57</v>
      </c>
      <c r="D79" s="17">
        <f t="shared" si="5"/>
        <v>6</v>
      </c>
      <c r="E79" s="18">
        <f t="shared" si="6"/>
        <v>6</v>
      </c>
      <c r="F79" s="46">
        <f t="shared" si="7"/>
        <v>10</v>
      </c>
      <c r="G79" s="14">
        <f t="shared" si="4"/>
        <v>57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241</v>
      </c>
      <c r="B80" s="16">
        <v>48</v>
      </c>
      <c r="C80" s="16">
        <v>56</v>
      </c>
      <c r="D80" s="17">
        <f t="shared" si="5"/>
        <v>8</v>
      </c>
      <c r="E80" s="18">
        <f t="shared" si="6"/>
        <v>8</v>
      </c>
      <c r="F80" s="46">
        <f t="shared" si="7"/>
        <v>1</v>
      </c>
      <c r="G80" s="14">
        <f t="shared" si="4"/>
        <v>56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42370</v>
      </c>
      <c r="B81" s="16">
        <v>46</v>
      </c>
      <c r="C81" s="16">
        <v>56</v>
      </c>
      <c r="D81" s="17">
        <f t="shared" si="5"/>
        <v>10</v>
      </c>
      <c r="E81" s="18">
        <f t="shared" si="6"/>
        <v>10</v>
      </c>
      <c r="F81" s="46">
        <f t="shared" si="7"/>
        <v>0</v>
      </c>
      <c r="G81" s="14">
        <f t="shared" si="4"/>
        <v>56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42401</v>
      </c>
      <c r="B82" s="16">
        <v>43</v>
      </c>
      <c r="C82" s="16">
        <v>56</v>
      </c>
      <c r="D82" s="17">
        <f t="shared" si="5"/>
        <v>13</v>
      </c>
      <c r="E82" s="18">
        <f t="shared" si="6"/>
        <v>13</v>
      </c>
      <c r="F82" s="46">
        <f t="shared" si="7"/>
        <v>0</v>
      </c>
      <c r="G82" s="14">
        <f t="shared" si="4"/>
        <v>56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42430</v>
      </c>
      <c r="B83" s="16">
        <v>41</v>
      </c>
      <c r="C83" s="16">
        <v>56</v>
      </c>
      <c r="D83" s="17">
        <f t="shared" si="5"/>
        <v>15</v>
      </c>
      <c r="E83" s="18">
        <f t="shared" si="6"/>
        <v>15</v>
      </c>
      <c r="F83" s="46">
        <f t="shared" si="7"/>
        <v>0</v>
      </c>
      <c r="G83" s="14">
        <f t="shared" si="4"/>
        <v>56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42461</v>
      </c>
      <c r="B84" s="16">
        <v>38</v>
      </c>
      <c r="C84" s="16">
        <v>46</v>
      </c>
      <c r="D84" s="17">
        <f t="shared" si="5"/>
        <v>8</v>
      </c>
      <c r="E84" s="18">
        <f t="shared" si="6"/>
        <v>8</v>
      </c>
      <c r="F84" s="46">
        <f t="shared" si="7"/>
        <v>10</v>
      </c>
      <c r="G84" s="14">
        <f t="shared" si="4"/>
        <v>46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42491</v>
      </c>
      <c r="B85" s="16">
        <v>36</v>
      </c>
      <c r="C85" s="16">
        <v>37</v>
      </c>
      <c r="D85" s="17">
        <f t="shared" si="5"/>
        <v>1</v>
      </c>
      <c r="E85" s="18">
        <f t="shared" si="6"/>
        <v>1</v>
      </c>
      <c r="F85" s="46">
        <f t="shared" si="7"/>
        <v>9</v>
      </c>
      <c r="G85" s="14">
        <f t="shared" si="4"/>
        <v>37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42522</v>
      </c>
      <c r="B86" s="16">
        <v>33</v>
      </c>
      <c r="C86" s="16">
        <v>37</v>
      </c>
      <c r="D86" s="17">
        <f t="shared" si="5"/>
        <v>4</v>
      </c>
      <c r="E86" s="18">
        <f t="shared" si="6"/>
        <v>4</v>
      </c>
      <c r="F86" s="46">
        <f t="shared" si="7"/>
        <v>0</v>
      </c>
      <c r="G86" s="14">
        <f t="shared" si="4"/>
        <v>37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42552</v>
      </c>
      <c r="B87" s="16">
        <v>30</v>
      </c>
      <c r="C87" s="16">
        <v>37</v>
      </c>
      <c r="D87" s="17">
        <f t="shared" si="5"/>
        <v>7</v>
      </c>
      <c r="E87" s="18">
        <f t="shared" si="6"/>
        <v>7</v>
      </c>
      <c r="F87" s="46">
        <f t="shared" si="7"/>
        <v>0</v>
      </c>
      <c r="G87" s="14">
        <f t="shared" si="4"/>
        <v>37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42583</v>
      </c>
      <c r="B88" s="16">
        <v>28</v>
      </c>
      <c r="C88" s="16">
        <v>37</v>
      </c>
      <c r="D88" s="17">
        <f t="shared" si="5"/>
        <v>9</v>
      </c>
      <c r="E88" s="18">
        <f t="shared" si="6"/>
        <v>9</v>
      </c>
      <c r="F88" s="46">
        <f t="shared" si="7"/>
        <v>0</v>
      </c>
      <c r="G88" s="14">
        <f t="shared" si="4"/>
        <v>37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42614</v>
      </c>
      <c r="B89" s="16">
        <v>25</v>
      </c>
      <c r="C89" s="16">
        <v>28</v>
      </c>
      <c r="D89" s="17">
        <f t="shared" si="5"/>
        <v>3</v>
      </c>
      <c r="E89" s="18">
        <f t="shared" si="6"/>
        <v>3</v>
      </c>
      <c r="F89" s="46">
        <f t="shared" si="7"/>
        <v>9</v>
      </c>
      <c r="G89" s="14">
        <f t="shared" si="4"/>
        <v>28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42644</v>
      </c>
      <c r="B90" s="16">
        <v>23</v>
      </c>
      <c r="C90" s="16">
        <v>20</v>
      </c>
      <c r="D90" s="17">
        <f t="shared" si="5"/>
        <v>-3</v>
      </c>
      <c r="E90" s="18">
        <f t="shared" si="6"/>
        <v>0</v>
      </c>
      <c r="F90" s="46">
        <f t="shared" si="7"/>
        <v>8</v>
      </c>
      <c r="G90" s="14">
        <f t="shared" si="4"/>
        <v>23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42675</v>
      </c>
      <c r="B91" s="16">
        <v>20</v>
      </c>
      <c r="C91" s="16">
        <v>18</v>
      </c>
      <c r="D91" s="17">
        <f t="shared" si="5"/>
        <v>-2</v>
      </c>
      <c r="E91" s="18">
        <f t="shared" si="6"/>
        <v>0</v>
      </c>
      <c r="F91" s="46">
        <f t="shared" si="7"/>
        <v>2</v>
      </c>
      <c r="G91" s="14">
        <f t="shared" si="4"/>
        <v>20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42705</v>
      </c>
      <c r="B92" s="16">
        <v>18</v>
      </c>
      <c r="C92" s="16">
        <v>15</v>
      </c>
      <c r="D92" s="17">
        <f t="shared" si="5"/>
        <v>-3</v>
      </c>
      <c r="E92" s="18">
        <f t="shared" si="6"/>
        <v>0</v>
      </c>
      <c r="F92" s="46">
        <f t="shared" si="7"/>
        <v>3</v>
      </c>
      <c r="G92" s="14">
        <f t="shared" si="4"/>
        <v>18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242</v>
      </c>
      <c r="B93" s="16">
        <v>15</v>
      </c>
      <c r="C93" s="16">
        <v>13</v>
      </c>
      <c r="D93" s="17">
        <f t="shared" si="5"/>
        <v>-2</v>
      </c>
      <c r="E93" s="18">
        <f t="shared" si="6"/>
        <v>0</v>
      </c>
      <c r="F93" s="46">
        <f t="shared" si="7"/>
        <v>2</v>
      </c>
      <c r="G93" s="14">
        <f t="shared" si="4"/>
        <v>15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243</v>
      </c>
      <c r="B94" s="16">
        <v>13</v>
      </c>
      <c r="C94" s="16">
        <v>0</v>
      </c>
      <c r="D94" s="17">
        <f t="shared" si="5"/>
        <v>-13</v>
      </c>
      <c r="E94" s="18">
        <f t="shared" si="6"/>
        <v>0</v>
      </c>
      <c r="F94" s="46">
        <f t="shared" si="7"/>
        <v>13</v>
      </c>
      <c r="G94" s="14">
        <f t="shared" si="4"/>
        <v>13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244</v>
      </c>
      <c r="B95" s="16">
        <v>10</v>
      </c>
      <c r="C95" s="16">
        <v>0</v>
      </c>
      <c r="D95" s="17">
        <f t="shared" si="5"/>
        <v>-10</v>
      </c>
      <c r="E95" s="18">
        <f t="shared" si="6"/>
        <v>0</v>
      </c>
      <c r="F95" s="46">
        <f t="shared" si="7"/>
        <v>0</v>
      </c>
      <c r="G95" s="14">
        <f t="shared" si="4"/>
        <v>10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245</v>
      </c>
      <c r="B96" s="16">
        <v>8</v>
      </c>
      <c r="C96" s="16">
        <v>0</v>
      </c>
      <c r="D96" s="17">
        <f t="shared" si="5"/>
        <v>-8</v>
      </c>
      <c r="E96" s="18">
        <f t="shared" si="6"/>
        <v>0</v>
      </c>
      <c r="F96" s="46">
        <f t="shared" si="7"/>
        <v>0</v>
      </c>
      <c r="G96" s="14">
        <f t="shared" si="4"/>
        <v>8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246</v>
      </c>
      <c r="B97" s="16">
        <v>5</v>
      </c>
      <c r="C97" s="16">
        <v>0</v>
      </c>
      <c r="D97" s="17">
        <f t="shared" si="5"/>
        <v>-5</v>
      </c>
      <c r="E97" s="18">
        <f t="shared" si="6"/>
        <v>0</v>
      </c>
      <c r="F97" s="46">
        <f t="shared" si="7"/>
        <v>0</v>
      </c>
      <c r="G97" s="14">
        <f t="shared" si="4"/>
        <v>5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247</v>
      </c>
      <c r="B98" s="16">
        <v>3</v>
      </c>
      <c r="C98" s="16">
        <v>0</v>
      </c>
      <c r="D98" s="17">
        <f t="shared" si="5"/>
        <v>-3</v>
      </c>
      <c r="E98" s="18">
        <f t="shared" si="6"/>
        <v>0</v>
      </c>
      <c r="F98" s="46">
        <f t="shared" si="7"/>
        <v>0</v>
      </c>
      <c r="G98" s="14">
        <f t="shared" si="4"/>
        <v>3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248</v>
      </c>
      <c r="B99" s="16">
        <v>0</v>
      </c>
      <c r="C99" s="16">
        <v>0</v>
      </c>
      <c r="D99" s="17">
        <f t="shared" si="5"/>
        <v>0</v>
      </c>
      <c r="E99" s="18">
        <f t="shared" si="6"/>
        <v>0</v>
      </c>
      <c r="F99" s="46">
        <f t="shared" si="7"/>
        <v>0</v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54</v>
      </c>
      <c r="K2" s="7">
        <f>B51</f>
        <v>84</v>
      </c>
      <c r="L2" s="5"/>
      <c r="M2" s="5"/>
      <c r="N2" s="5"/>
    </row>
    <row r="3" spans="1:14" ht="15.75" customHeight="1" thickBot="1" x14ac:dyDescent="0.25">
      <c r="A3" s="41">
        <v>41561</v>
      </c>
      <c r="B3" s="40">
        <v>54</v>
      </c>
      <c r="C3" s="42">
        <v>54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54</v>
      </c>
      <c r="H3" s="5"/>
      <c r="I3" s="6" t="s">
        <v>139</v>
      </c>
      <c r="J3" s="7">
        <f>COUNTIF(B3:B48,"&gt;0")</f>
        <v>41</v>
      </c>
      <c r="K3" s="7">
        <f>COUNTIF(B51:B111,"&gt;0")</f>
        <v>60</v>
      </c>
      <c r="L3" s="5"/>
      <c r="M3" s="5"/>
      <c r="N3" s="5"/>
    </row>
    <row r="4" spans="1:14" ht="15.75" customHeight="1" thickBot="1" x14ac:dyDescent="0.25">
      <c r="A4" s="41">
        <v>41562</v>
      </c>
      <c r="B4" s="40">
        <v>53</v>
      </c>
      <c r="C4" s="42">
        <v>54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54</v>
      </c>
      <c r="H4" s="5"/>
      <c r="I4" s="6" t="s">
        <v>2</v>
      </c>
      <c r="J4" s="7">
        <f>MAX(D3:D48)</f>
        <v>13</v>
      </c>
      <c r="K4" s="7">
        <f>MAX(D51:D111)</f>
        <v>13</v>
      </c>
      <c r="L4" s="5" t="s">
        <v>144</v>
      </c>
      <c r="M4" s="5"/>
      <c r="N4" s="5"/>
    </row>
    <row r="5" spans="1:14" ht="15.75" customHeight="1" thickBot="1" x14ac:dyDescent="0.25">
      <c r="A5" s="41">
        <v>41563</v>
      </c>
      <c r="B5" s="40">
        <v>51</v>
      </c>
      <c r="C5" s="42">
        <v>54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54</v>
      </c>
      <c r="H5" s="5"/>
      <c r="I5" s="6" t="s">
        <v>3</v>
      </c>
      <c r="J5" s="7">
        <f>MIN(D3:D48)</f>
        <v>-1</v>
      </c>
      <c r="K5" s="7">
        <f>MIN(D51:D111)</f>
        <v>-7</v>
      </c>
      <c r="L5" s="5" t="s">
        <v>145</v>
      </c>
      <c r="M5" s="5"/>
      <c r="N5" s="5"/>
    </row>
    <row r="6" spans="1:14" ht="15.75" customHeight="1" thickBot="1" x14ac:dyDescent="0.25">
      <c r="A6" s="41">
        <v>41564</v>
      </c>
      <c r="B6" s="40">
        <v>50</v>
      </c>
      <c r="C6" s="42">
        <v>54</v>
      </c>
      <c r="D6" s="17">
        <f t="shared" si="0"/>
        <v>4</v>
      </c>
      <c r="E6" s="18">
        <f t="shared" si="1"/>
        <v>4</v>
      </c>
      <c r="F6" s="46">
        <f t="shared" si="3"/>
        <v>0</v>
      </c>
      <c r="G6" s="14">
        <f t="shared" si="2"/>
        <v>54</v>
      </c>
      <c r="H6" s="5"/>
      <c r="I6" s="6" t="s">
        <v>4</v>
      </c>
      <c r="J6" s="7">
        <f>AVERAGE(D3:D48)</f>
        <v>4.7857142857142856</v>
      </c>
      <c r="K6" s="7">
        <f>AVERAGE(D51:D111)</f>
        <v>2.098360655737705</v>
      </c>
      <c r="L6" s="5" t="s">
        <v>0</v>
      </c>
      <c r="M6" s="5"/>
      <c r="N6" s="5"/>
    </row>
    <row r="7" spans="1:14" ht="15.75" customHeight="1" thickBot="1" x14ac:dyDescent="0.25">
      <c r="A7" s="41">
        <v>41565</v>
      </c>
      <c r="B7" s="40">
        <v>49</v>
      </c>
      <c r="C7" s="42">
        <v>54</v>
      </c>
      <c r="D7" s="17">
        <f t="shared" si="0"/>
        <v>5</v>
      </c>
      <c r="E7" s="18">
        <f t="shared" si="1"/>
        <v>5</v>
      </c>
      <c r="F7" s="46">
        <f t="shared" si="3"/>
        <v>0</v>
      </c>
      <c r="G7" s="14">
        <f t="shared" si="2"/>
        <v>54</v>
      </c>
      <c r="H7" s="5"/>
      <c r="I7" s="6" t="s">
        <v>140</v>
      </c>
      <c r="J7" s="7">
        <f>STDEV(D3:D48)</f>
        <v>3.6860694532167027</v>
      </c>
      <c r="K7" s="7">
        <f>STDEV(D51:D111)</f>
        <v>5.1371357714611969</v>
      </c>
      <c r="L7" s="5" t="s">
        <v>191</v>
      </c>
      <c r="M7" s="5"/>
      <c r="N7" s="5"/>
    </row>
    <row r="8" spans="1:14" ht="15.75" customHeight="1" thickBot="1" x14ac:dyDescent="0.25">
      <c r="A8" s="41">
        <v>41566</v>
      </c>
      <c r="B8" s="40">
        <v>47</v>
      </c>
      <c r="C8" s="42">
        <v>54</v>
      </c>
      <c r="D8" s="17">
        <f t="shared" si="0"/>
        <v>7</v>
      </c>
      <c r="E8" s="18">
        <f t="shared" si="1"/>
        <v>7</v>
      </c>
      <c r="F8" s="46">
        <f t="shared" si="3"/>
        <v>0</v>
      </c>
      <c r="G8" s="14">
        <f t="shared" si="2"/>
        <v>54</v>
      </c>
      <c r="H8" s="5"/>
      <c r="I8" s="6" t="s">
        <v>5</v>
      </c>
      <c r="J8" s="8">
        <f>COUNTIF(E3:E48,"&gt;0")/J3</f>
        <v>0.90243902439024393</v>
      </c>
      <c r="K8" s="8">
        <f>COUNTIF(E51:E111,"&gt;0")/K3</f>
        <v>0.58333333333333337</v>
      </c>
      <c r="L8" s="5" t="s">
        <v>146</v>
      </c>
      <c r="M8" s="5"/>
      <c r="N8" s="5"/>
    </row>
    <row r="9" spans="1:14" ht="15.75" customHeight="1" thickBot="1" x14ac:dyDescent="0.25">
      <c r="A9" s="41">
        <v>41567</v>
      </c>
      <c r="B9" s="40">
        <v>46</v>
      </c>
      <c r="C9" s="42">
        <v>54</v>
      </c>
      <c r="D9" s="17">
        <f t="shared" si="0"/>
        <v>8</v>
      </c>
      <c r="E9" s="18">
        <f t="shared" si="1"/>
        <v>8</v>
      </c>
      <c r="F9" s="46">
        <f t="shared" si="3"/>
        <v>0</v>
      </c>
      <c r="G9" s="14">
        <f t="shared" si="2"/>
        <v>54</v>
      </c>
      <c r="H9" s="5"/>
      <c r="I9" s="6" t="s">
        <v>6</v>
      </c>
      <c r="J9" s="9">
        <f>SUM(E3:E48)</f>
        <v>204</v>
      </c>
      <c r="K9" s="10">
        <f>SUM(E51:E111)</f>
        <v>195</v>
      </c>
      <c r="L9" s="5" t="s">
        <v>147</v>
      </c>
      <c r="M9" s="5"/>
      <c r="N9" s="5"/>
    </row>
    <row r="10" spans="1:14" ht="15.75" customHeight="1" thickBot="1" x14ac:dyDescent="0.25">
      <c r="A10" s="41">
        <v>41568</v>
      </c>
      <c r="B10" s="40">
        <v>45</v>
      </c>
      <c r="C10" s="42">
        <v>54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54</v>
      </c>
      <c r="H10" s="5"/>
      <c r="I10" s="7" t="s">
        <v>69</v>
      </c>
      <c r="J10" s="7">
        <f>J9/J2</f>
        <v>3.7777777777777777</v>
      </c>
      <c r="K10" s="7">
        <f>K9/K2</f>
        <v>2.3214285714285716</v>
      </c>
      <c r="L10" s="5" t="s">
        <v>148</v>
      </c>
      <c r="M10" s="5"/>
      <c r="N10" s="5"/>
    </row>
    <row r="11" spans="1:14" ht="15.75" customHeight="1" thickBot="1" x14ac:dyDescent="0.25">
      <c r="A11" s="41">
        <v>41569</v>
      </c>
      <c r="B11" s="40">
        <v>43</v>
      </c>
      <c r="C11" s="42">
        <v>49</v>
      </c>
      <c r="D11" s="17">
        <f t="shared" si="0"/>
        <v>6</v>
      </c>
      <c r="E11" s="18">
        <f t="shared" si="1"/>
        <v>6</v>
      </c>
      <c r="F11" s="46">
        <f t="shared" si="3"/>
        <v>5</v>
      </c>
      <c r="G11" s="14">
        <f t="shared" si="2"/>
        <v>49</v>
      </c>
      <c r="H11" s="5"/>
      <c r="I11" s="7" t="s">
        <v>141</v>
      </c>
      <c r="J11" s="7">
        <f>SUM(C3:C48)/SUM(B3:B48)</f>
        <v>1.1772486772486772</v>
      </c>
      <c r="K11" s="7">
        <f>SUM(C51:C111)/SUM(B51:B111)</f>
        <v>1.0499609679937549</v>
      </c>
      <c r="L11" s="5" t="s">
        <v>149</v>
      </c>
      <c r="M11" s="5"/>
      <c r="N11" s="5"/>
    </row>
    <row r="12" spans="1:14" ht="15.75" customHeight="1" thickBot="1" x14ac:dyDescent="0.25">
      <c r="A12" s="41">
        <v>41570</v>
      </c>
      <c r="B12" s="40">
        <v>42</v>
      </c>
      <c r="C12" s="42">
        <v>49</v>
      </c>
      <c r="D12" s="17">
        <f t="shared" si="0"/>
        <v>7</v>
      </c>
      <c r="E12" s="18">
        <f t="shared" si="1"/>
        <v>7</v>
      </c>
      <c r="F12" s="46">
        <f t="shared" si="3"/>
        <v>0</v>
      </c>
      <c r="G12" s="14">
        <f t="shared" si="2"/>
        <v>49</v>
      </c>
      <c r="H12" s="5"/>
      <c r="I12" s="11" t="s">
        <v>142</v>
      </c>
      <c r="J12" s="7">
        <v>8.8000000000000007</v>
      </c>
      <c r="K12" s="7">
        <v>10</v>
      </c>
      <c r="L12" s="5"/>
      <c r="M12" s="5"/>
      <c r="N12" s="5"/>
    </row>
    <row r="13" spans="1:14" ht="15.75" customHeight="1" thickBot="1" x14ac:dyDescent="0.25">
      <c r="A13" s="41">
        <v>41571</v>
      </c>
      <c r="B13" s="40">
        <v>41</v>
      </c>
      <c r="C13" s="42">
        <v>49</v>
      </c>
      <c r="D13" s="17">
        <f t="shared" si="0"/>
        <v>8</v>
      </c>
      <c r="E13" s="18">
        <f t="shared" si="1"/>
        <v>8</v>
      </c>
      <c r="F13" s="46">
        <f t="shared" si="3"/>
        <v>0</v>
      </c>
      <c r="G13" s="14">
        <f t="shared" si="2"/>
        <v>49</v>
      </c>
      <c r="H13" s="5"/>
      <c r="I13" s="7" t="s">
        <v>143</v>
      </c>
      <c r="J13" s="23">
        <f>1/J11</f>
        <v>0.84943820224719102</v>
      </c>
      <c r="K13" s="23">
        <f>1/K11</f>
        <v>0.9524163568773234</v>
      </c>
      <c r="L13" s="5"/>
      <c r="M13" s="5"/>
      <c r="N13" s="5"/>
    </row>
    <row r="14" spans="1:14" ht="15.75" customHeight="1" thickBot="1" x14ac:dyDescent="0.25">
      <c r="A14" s="41">
        <v>41572</v>
      </c>
      <c r="B14" s="40">
        <v>40</v>
      </c>
      <c r="C14" s="42">
        <v>49</v>
      </c>
      <c r="D14" s="17">
        <f t="shared" si="0"/>
        <v>9</v>
      </c>
      <c r="E14" s="18">
        <f t="shared" si="1"/>
        <v>9</v>
      </c>
      <c r="F14" s="46">
        <f t="shared" si="3"/>
        <v>0</v>
      </c>
      <c r="G14" s="14">
        <f t="shared" si="2"/>
        <v>49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thickBot="1" x14ac:dyDescent="0.25">
      <c r="A15" s="41">
        <v>41573</v>
      </c>
      <c r="B15" s="40">
        <v>38</v>
      </c>
      <c r="C15" s="42">
        <v>49</v>
      </c>
      <c r="D15" s="17">
        <f t="shared" si="0"/>
        <v>11</v>
      </c>
      <c r="E15" s="18">
        <f t="shared" si="1"/>
        <v>11</v>
      </c>
      <c r="F15" s="46">
        <f t="shared" si="3"/>
        <v>0</v>
      </c>
      <c r="G15" s="14">
        <f t="shared" si="2"/>
        <v>49</v>
      </c>
      <c r="H15" s="5"/>
      <c r="I15" s="7" t="s">
        <v>266</v>
      </c>
      <c r="J15" s="7">
        <f>(SUMPRODUCT(D3:D48,D3:D48))/J2</f>
        <v>28.12962962962963</v>
      </c>
      <c r="K15" s="7">
        <f>(SUMPRODUCT(D51:D111,D51:D111))/K2</f>
        <v>22.047619047619047</v>
      </c>
      <c r="L15" s="5"/>
      <c r="M15" s="5"/>
      <c r="N15" s="5"/>
    </row>
    <row r="16" spans="1:14" ht="15.75" customHeight="1" thickBot="1" x14ac:dyDescent="0.25">
      <c r="A16" s="41">
        <v>41574</v>
      </c>
      <c r="B16" s="40">
        <v>37</v>
      </c>
      <c r="C16" s="42">
        <v>49</v>
      </c>
      <c r="D16" s="17">
        <f t="shared" si="0"/>
        <v>12</v>
      </c>
      <c r="E16" s="18">
        <f t="shared" si="1"/>
        <v>12</v>
      </c>
      <c r="F16" s="46">
        <f t="shared" si="3"/>
        <v>0</v>
      </c>
      <c r="G16" s="14">
        <f t="shared" si="2"/>
        <v>49</v>
      </c>
      <c r="H16" s="5"/>
      <c r="I16" s="7" t="s">
        <v>267</v>
      </c>
      <c r="J16" s="7">
        <f>ABS(1-J13)</f>
        <v>0.15056179775280898</v>
      </c>
      <c r="K16" s="7">
        <f>ABS(1-K13)</f>
        <v>4.75836431226766E-2</v>
      </c>
      <c r="L16" s="5"/>
      <c r="M16" s="5"/>
      <c r="N16" s="5"/>
    </row>
    <row r="17" spans="1:14" ht="15.75" customHeight="1" thickBot="1" x14ac:dyDescent="0.25">
      <c r="A17" s="41">
        <v>41575</v>
      </c>
      <c r="B17" s="40">
        <v>36</v>
      </c>
      <c r="C17" s="42">
        <v>49</v>
      </c>
      <c r="D17" s="17">
        <f t="shared" si="0"/>
        <v>13</v>
      </c>
      <c r="E17" s="18">
        <f t="shared" si="1"/>
        <v>13</v>
      </c>
      <c r="F17" s="46">
        <f t="shared" si="3"/>
        <v>0</v>
      </c>
      <c r="G17" s="14">
        <f t="shared" si="2"/>
        <v>49</v>
      </c>
      <c r="H17" s="5"/>
      <c r="I17" s="7" t="s">
        <v>287</v>
      </c>
      <c r="J17" s="26">
        <f>J2/J3</f>
        <v>1.3170731707317074</v>
      </c>
      <c r="K17" s="26">
        <f>K2/K3</f>
        <v>1.4</v>
      </c>
      <c r="L17" s="5"/>
      <c r="M17" s="5"/>
      <c r="N17" s="5"/>
    </row>
    <row r="18" spans="1:14" ht="15.75" customHeight="1" thickBot="1" x14ac:dyDescent="0.25">
      <c r="A18" s="41">
        <v>41576</v>
      </c>
      <c r="B18" s="40">
        <v>34</v>
      </c>
      <c r="C18" s="42">
        <v>41</v>
      </c>
      <c r="D18" s="17">
        <f t="shared" si="0"/>
        <v>7</v>
      </c>
      <c r="E18" s="18">
        <f t="shared" si="1"/>
        <v>7</v>
      </c>
      <c r="F18" s="46">
        <f t="shared" si="3"/>
        <v>8</v>
      </c>
      <c r="G18" s="14">
        <f t="shared" si="2"/>
        <v>41</v>
      </c>
      <c r="H18" s="5"/>
      <c r="I18" s="7" t="s">
        <v>314</v>
      </c>
      <c r="J18" s="26">
        <f>STDEV(F3:F48)</f>
        <v>2.2631728213974722</v>
      </c>
      <c r="K18" s="26">
        <f>STDEV(F51:F111)</f>
        <v>2.5123424143176942</v>
      </c>
      <c r="L18" s="5"/>
      <c r="M18" s="5"/>
      <c r="N18" s="5"/>
    </row>
    <row r="19" spans="1:14" ht="15.75" customHeight="1" thickBot="1" x14ac:dyDescent="0.25">
      <c r="A19" s="41">
        <v>41577</v>
      </c>
      <c r="B19" s="40">
        <v>33</v>
      </c>
      <c r="C19" s="42">
        <v>41</v>
      </c>
      <c r="D19" s="17">
        <f t="shared" si="0"/>
        <v>8</v>
      </c>
      <c r="E19" s="18">
        <f t="shared" si="1"/>
        <v>8</v>
      </c>
      <c r="F19" s="46">
        <f t="shared" si="3"/>
        <v>0</v>
      </c>
      <c r="G19" s="14">
        <f t="shared" si="2"/>
        <v>41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1">
        <v>41578</v>
      </c>
      <c r="B20" s="40">
        <v>32</v>
      </c>
      <c r="C20" s="42">
        <v>41</v>
      </c>
      <c r="D20" s="17">
        <f t="shared" si="0"/>
        <v>9</v>
      </c>
      <c r="E20" s="18">
        <f t="shared" si="1"/>
        <v>9</v>
      </c>
      <c r="F20" s="46">
        <f t="shared" si="3"/>
        <v>0</v>
      </c>
      <c r="G20" s="14">
        <f t="shared" si="2"/>
        <v>41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1">
        <v>41579</v>
      </c>
      <c r="B21" s="40">
        <v>30</v>
      </c>
      <c r="C21" s="42">
        <v>41</v>
      </c>
      <c r="D21" s="17">
        <f t="shared" si="0"/>
        <v>11</v>
      </c>
      <c r="E21" s="18">
        <f t="shared" si="1"/>
        <v>11</v>
      </c>
      <c r="F21" s="46">
        <f t="shared" si="3"/>
        <v>0</v>
      </c>
      <c r="G21" s="14">
        <f t="shared" si="2"/>
        <v>41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1">
        <v>41580</v>
      </c>
      <c r="B22" s="40">
        <v>29</v>
      </c>
      <c r="C22" s="42">
        <v>35</v>
      </c>
      <c r="D22" s="17">
        <f t="shared" si="0"/>
        <v>6</v>
      </c>
      <c r="E22" s="18">
        <f t="shared" si="1"/>
        <v>6</v>
      </c>
      <c r="F22" s="46">
        <f t="shared" si="3"/>
        <v>6</v>
      </c>
      <c r="G22" s="14">
        <f t="shared" si="2"/>
        <v>35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1">
        <v>41581</v>
      </c>
      <c r="B23" s="40">
        <v>28</v>
      </c>
      <c r="C23" s="42">
        <v>35</v>
      </c>
      <c r="D23" s="17">
        <f t="shared" si="0"/>
        <v>7</v>
      </c>
      <c r="E23" s="18">
        <f t="shared" si="1"/>
        <v>7</v>
      </c>
      <c r="F23" s="46">
        <f t="shared" si="3"/>
        <v>0</v>
      </c>
      <c r="G23" s="14">
        <f t="shared" si="2"/>
        <v>35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1">
        <v>41582</v>
      </c>
      <c r="B24" s="40">
        <v>26</v>
      </c>
      <c r="C24" s="42">
        <v>31</v>
      </c>
      <c r="D24" s="17">
        <f t="shared" si="0"/>
        <v>5</v>
      </c>
      <c r="E24" s="18">
        <f t="shared" si="1"/>
        <v>5</v>
      </c>
      <c r="F24" s="46">
        <f t="shared" si="3"/>
        <v>4</v>
      </c>
      <c r="G24" s="14">
        <f t="shared" si="2"/>
        <v>31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1">
        <v>41583</v>
      </c>
      <c r="B25" s="40">
        <v>25</v>
      </c>
      <c r="C25" s="42">
        <v>24</v>
      </c>
      <c r="D25" s="17">
        <f t="shared" si="0"/>
        <v>-1</v>
      </c>
      <c r="E25" s="18">
        <f t="shared" si="1"/>
        <v>0</v>
      </c>
      <c r="F25" s="46">
        <f t="shared" si="3"/>
        <v>7</v>
      </c>
      <c r="G25" s="14">
        <f t="shared" si="2"/>
        <v>25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1">
        <v>41584</v>
      </c>
      <c r="B26" s="40">
        <v>24</v>
      </c>
      <c r="C26" s="42">
        <v>23</v>
      </c>
      <c r="D26" s="17">
        <f t="shared" si="0"/>
        <v>-1</v>
      </c>
      <c r="E26" s="18">
        <f t="shared" si="1"/>
        <v>0</v>
      </c>
      <c r="F26" s="46">
        <f t="shared" si="3"/>
        <v>1</v>
      </c>
      <c r="G26" s="14">
        <f t="shared" si="2"/>
        <v>24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1">
        <v>41585</v>
      </c>
      <c r="B27" s="40">
        <v>22</v>
      </c>
      <c r="C27" s="42">
        <v>23</v>
      </c>
      <c r="D27" s="17">
        <f t="shared" si="0"/>
        <v>1</v>
      </c>
      <c r="E27" s="18">
        <f t="shared" si="1"/>
        <v>1</v>
      </c>
      <c r="F27" s="46">
        <f t="shared" si="3"/>
        <v>0</v>
      </c>
      <c r="G27" s="14">
        <f t="shared" si="2"/>
        <v>23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1">
        <v>41586</v>
      </c>
      <c r="B28" s="40">
        <v>21</v>
      </c>
      <c r="C28" s="42">
        <v>23</v>
      </c>
      <c r="D28" s="17">
        <f t="shared" si="0"/>
        <v>2</v>
      </c>
      <c r="E28" s="18">
        <f t="shared" si="1"/>
        <v>2</v>
      </c>
      <c r="F28" s="46">
        <f t="shared" si="3"/>
        <v>0</v>
      </c>
      <c r="G28" s="14">
        <f t="shared" si="2"/>
        <v>23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1">
        <v>41587</v>
      </c>
      <c r="B29" s="40">
        <v>20</v>
      </c>
      <c r="C29" s="42">
        <v>21</v>
      </c>
      <c r="D29" s="17">
        <f t="shared" si="0"/>
        <v>1</v>
      </c>
      <c r="E29" s="18">
        <f t="shared" si="1"/>
        <v>1</v>
      </c>
      <c r="F29" s="46">
        <f t="shared" si="3"/>
        <v>2</v>
      </c>
      <c r="G29" s="14">
        <f t="shared" si="2"/>
        <v>21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1">
        <v>41588</v>
      </c>
      <c r="B30" s="40">
        <v>18</v>
      </c>
      <c r="C30" s="42">
        <v>21</v>
      </c>
      <c r="D30" s="17">
        <f t="shared" si="0"/>
        <v>3</v>
      </c>
      <c r="E30" s="18">
        <f t="shared" si="1"/>
        <v>3</v>
      </c>
      <c r="F30" s="46">
        <f t="shared" si="3"/>
        <v>0</v>
      </c>
      <c r="G30" s="14">
        <f t="shared" si="2"/>
        <v>21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41">
        <v>41589</v>
      </c>
      <c r="B31" s="40">
        <v>17</v>
      </c>
      <c r="C31" s="42">
        <v>18</v>
      </c>
      <c r="D31" s="17">
        <f t="shared" si="0"/>
        <v>1</v>
      </c>
      <c r="E31" s="18">
        <f t="shared" si="1"/>
        <v>1</v>
      </c>
      <c r="F31" s="46">
        <f t="shared" si="3"/>
        <v>3</v>
      </c>
      <c r="G31" s="14">
        <f t="shared" si="2"/>
        <v>18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41">
        <v>41590</v>
      </c>
      <c r="B32" s="40">
        <v>16</v>
      </c>
      <c r="C32" s="42">
        <v>17</v>
      </c>
      <c r="D32" s="17">
        <f t="shared" si="0"/>
        <v>1</v>
      </c>
      <c r="E32" s="18">
        <f t="shared" si="1"/>
        <v>1</v>
      </c>
      <c r="F32" s="46">
        <f t="shared" si="3"/>
        <v>1</v>
      </c>
      <c r="G32" s="14">
        <f t="shared" si="2"/>
        <v>17</v>
      </c>
      <c r="H32" s="5"/>
      <c r="I32" s="5"/>
      <c r="J32" s="5"/>
      <c r="K32" s="5"/>
      <c r="L32" s="5"/>
      <c r="M32" s="5"/>
      <c r="N32" s="5"/>
    </row>
    <row r="33" spans="1:14" ht="15.75" customHeight="1" thickBot="1" x14ac:dyDescent="0.25">
      <c r="A33" s="41">
        <v>41591</v>
      </c>
      <c r="B33" s="40">
        <v>14</v>
      </c>
      <c r="C33" s="42">
        <v>17</v>
      </c>
      <c r="D33" s="17">
        <f t="shared" si="0"/>
        <v>3</v>
      </c>
      <c r="E33" s="18">
        <f t="shared" si="1"/>
        <v>3</v>
      </c>
      <c r="F33" s="46">
        <f t="shared" si="3"/>
        <v>0</v>
      </c>
      <c r="G33" s="14">
        <f t="shared" si="2"/>
        <v>17</v>
      </c>
      <c r="H33" s="5"/>
      <c r="I33" s="5"/>
      <c r="J33" s="5"/>
      <c r="K33" s="5"/>
      <c r="L33" s="5"/>
      <c r="M33" s="5"/>
      <c r="N33" s="5"/>
    </row>
    <row r="34" spans="1:14" ht="15.75" customHeight="1" thickBot="1" x14ac:dyDescent="0.25">
      <c r="A34" s="41">
        <v>41592</v>
      </c>
      <c r="B34" s="40">
        <v>13</v>
      </c>
      <c r="C34" s="42">
        <v>17</v>
      </c>
      <c r="D34" s="17">
        <f t="shared" si="0"/>
        <v>4</v>
      </c>
      <c r="E34" s="18">
        <f t="shared" si="1"/>
        <v>4</v>
      </c>
      <c r="F34" s="46">
        <f t="shared" si="3"/>
        <v>0</v>
      </c>
      <c r="G34" s="14">
        <f t="shared" si="2"/>
        <v>17</v>
      </c>
      <c r="H34" s="5"/>
      <c r="I34" s="5"/>
      <c r="J34" s="5"/>
      <c r="K34" s="5"/>
      <c r="L34" s="5"/>
      <c r="M34" s="5"/>
      <c r="N34" s="5"/>
    </row>
    <row r="35" spans="1:14" ht="15.75" customHeight="1" thickBot="1" x14ac:dyDescent="0.25">
      <c r="A35" s="41">
        <v>41593</v>
      </c>
      <c r="B35" s="40">
        <v>12</v>
      </c>
      <c r="C35" s="42">
        <v>17</v>
      </c>
      <c r="D35" s="17">
        <f t="shared" si="0"/>
        <v>5</v>
      </c>
      <c r="E35" s="18">
        <f t="shared" si="1"/>
        <v>5</v>
      </c>
      <c r="F35" s="46">
        <f t="shared" si="3"/>
        <v>0</v>
      </c>
      <c r="G35" s="14">
        <f t="shared" si="2"/>
        <v>17</v>
      </c>
      <c r="H35" s="5"/>
      <c r="I35" s="5"/>
      <c r="J35" s="5"/>
      <c r="K35" s="5"/>
      <c r="L35" s="5"/>
      <c r="M35" s="5"/>
      <c r="N35" s="5"/>
    </row>
    <row r="36" spans="1:14" ht="15.75" customHeight="1" thickBot="1" x14ac:dyDescent="0.25">
      <c r="A36" s="41">
        <v>41594</v>
      </c>
      <c r="B36" s="40">
        <v>11</v>
      </c>
      <c r="C36" s="42">
        <v>17</v>
      </c>
      <c r="D36" s="17">
        <f t="shared" si="0"/>
        <v>6</v>
      </c>
      <c r="E36" s="18">
        <f t="shared" si="1"/>
        <v>6</v>
      </c>
      <c r="F36" s="46">
        <f t="shared" si="3"/>
        <v>0</v>
      </c>
      <c r="G36" s="14">
        <f t="shared" si="2"/>
        <v>17</v>
      </c>
      <c r="H36" s="5"/>
      <c r="I36" s="5"/>
      <c r="J36" s="5"/>
      <c r="K36" s="5"/>
      <c r="L36" s="5"/>
      <c r="M36" s="5"/>
      <c r="N36" s="5"/>
    </row>
    <row r="37" spans="1:14" ht="15.75" customHeight="1" thickBot="1" x14ac:dyDescent="0.25">
      <c r="A37" s="41">
        <v>41595</v>
      </c>
      <c r="B37" s="40">
        <v>9</v>
      </c>
      <c r="C37" s="42">
        <v>13</v>
      </c>
      <c r="D37" s="17">
        <f t="shared" si="0"/>
        <v>4</v>
      </c>
      <c r="E37" s="18">
        <f t="shared" si="1"/>
        <v>4</v>
      </c>
      <c r="F37" s="46">
        <f t="shared" si="3"/>
        <v>4</v>
      </c>
      <c r="G37" s="14">
        <f t="shared" si="2"/>
        <v>13</v>
      </c>
      <c r="H37" s="5"/>
      <c r="I37" s="5"/>
      <c r="J37" s="5"/>
      <c r="K37" s="5"/>
      <c r="L37" s="5"/>
      <c r="M37" s="5"/>
      <c r="N37" s="5"/>
    </row>
    <row r="38" spans="1:14" ht="13.5" thickBot="1" x14ac:dyDescent="0.25">
      <c r="A38" s="41">
        <v>41596</v>
      </c>
      <c r="B38" s="40">
        <v>8</v>
      </c>
      <c r="C38" s="42">
        <v>10</v>
      </c>
      <c r="D38" s="17">
        <f t="shared" si="0"/>
        <v>2</v>
      </c>
      <c r="E38" s="18">
        <f t="shared" si="1"/>
        <v>2</v>
      </c>
      <c r="F38" s="46">
        <f t="shared" si="3"/>
        <v>3</v>
      </c>
      <c r="G38" s="14">
        <f t="shared" si="2"/>
        <v>10</v>
      </c>
      <c r="H38" s="5"/>
      <c r="I38" s="5"/>
      <c r="J38" s="5"/>
      <c r="K38" s="5"/>
      <c r="L38" s="5"/>
      <c r="M38" s="5"/>
      <c r="N38" s="5"/>
    </row>
    <row r="39" spans="1:14" ht="13.5" thickBot="1" x14ac:dyDescent="0.25">
      <c r="A39" s="41">
        <v>41597</v>
      </c>
      <c r="B39" s="40">
        <v>7</v>
      </c>
      <c r="C39" s="42">
        <v>10</v>
      </c>
      <c r="D39" s="17">
        <f t="shared" si="0"/>
        <v>3</v>
      </c>
      <c r="E39" s="18">
        <f t="shared" si="1"/>
        <v>3</v>
      </c>
      <c r="F39" s="46">
        <f t="shared" si="3"/>
        <v>0</v>
      </c>
      <c r="G39" s="14">
        <f t="shared" si="2"/>
        <v>10</v>
      </c>
      <c r="H39" s="5"/>
      <c r="I39" s="5"/>
      <c r="J39" s="5"/>
      <c r="K39" s="5"/>
      <c r="L39" s="5"/>
      <c r="M39" s="5"/>
      <c r="N39" s="5"/>
    </row>
    <row r="40" spans="1:14" ht="13.5" thickBot="1" x14ac:dyDescent="0.25">
      <c r="A40" s="41">
        <v>41598</v>
      </c>
      <c r="B40" s="40">
        <v>5</v>
      </c>
      <c r="C40" s="42">
        <v>9</v>
      </c>
      <c r="D40" s="17">
        <f t="shared" si="0"/>
        <v>4</v>
      </c>
      <c r="E40" s="18">
        <f t="shared" si="1"/>
        <v>4</v>
      </c>
      <c r="F40" s="46">
        <f t="shared" si="3"/>
        <v>1</v>
      </c>
      <c r="G40" s="14">
        <f t="shared" si="2"/>
        <v>9</v>
      </c>
      <c r="H40" s="5"/>
      <c r="I40" s="5"/>
      <c r="J40" s="5"/>
      <c r="K40" s="5"/>
      <c r="L40" s="5"/>
      <c r="M40" s="5"/>
      <c r="N40" s="5"/>
    </row>
    <row r="41" spans="1:14" ht="13.5" thickBot="1" x14ac:dyDescent="0.25">
      <c r="A41" s="41">
        <v>41599</v>
      </c>
      <c r="B41" s="40">
        <v>4</v>
      </c>
      <c r="C41" s="42">
        <v>9</v>
      </c>
      <c r="D41" s="17">
        <f t="shared" si="0"/>
        <v>5</v>
      </c>
      <c r="E41" s="18">
        <f t="shared" si="1"/>
        <v>5</v>
      </c>
      <c r="F41" s="46">
        <f t="shared" si="3"/>
        <v>0</v>
      </c>
      <c r="G41" s="14">
        <f t="shared" si="2"/>
        <v>9</v>
      </c>
      <c r="H41" s="5"/>
      <c r="I41" s="5"/>
      <c r="J41" s="5"/>
      <c r="K41" s="5"/>
      <c r="L41" s="5"/>
      <c r="M41" s="5"/>
      <c r="N41" s="5"/>
    </row>
    <row r="42" spans="1:14" ht="13.5" thickBot="1" x14ac:dyDescent="0.25">
      <c r="A42" s="41">
        <v>41600</v>
      </c>
      <c r="B42" s="40">
        <v>3</v>
      </c>
      <c r="C42" s="42">
        <v>6</v>
      </c>
      <c r="D42" s="17">
        <f t="shared" si="0"/>
        <v>3</v>
      </c>
      <c r="E42" s="18">
        <f t="shared" si="1"/>
        <v>3</v>
      </c>
      <c r="F42" s="46">
        <f t="shared" si="3"/>
        <v>3</v>
      </c>
      <c r="G42" s="14">
        <f t="shared" si="2"/>
        <v>6</v>
      </c>
      <c r="H42" s="5"/>
      <c r="I42" s="5"/>
      <c r="J42" s="5"/>
      <c r="K42" s="5"/>
      <c r="L42" s="5"/>
      <c r="M42" s="5"/>
      <c r="N42" s="5"/>
    </row>
    <row r="43" spans="1:14" ht="13.5" thickBot="1" x14ac:dyDescent="0.25">
      <c r="A43" s="41">
        <v>41601</v>
      </c>
      <c r="B43" s="40">
        <v>1</v>
      </c>
      <c r="C43" s="42">
        <v>0</v>
      </c>
      <c r="D43" s="21">
        <f t="shared" si="0"/>
        <v>-1</v>
      </c>
      <c r="E43" s="22">
        <f t="shared" si="1"/>
        <v>0</v>
      </c>
      <c r="F43" s="46">
        <f t="shared" si="3"/>
        <v>6</v>
      </c>
      <c r="G43" s="14">
        <f t="shared" si="2"/>
        <v>1</v>
      </c>
      <c r="H43" s="5"/>
      <c r="I43" s="5"/>
      <c r="J43" s="5"/>
      <c r="K43" s="5"/>
      <c r="L43" s="5"/>
      <c r="M43" s="5"/>
      <c r="N43" s="5"/>
    </row>
    <row r="44" spans="1:14" ht="13.5" thickBot="1" x14ac:dyDescent="0.25">
      <c r="A44" s="43">
        <v>41602</v>
      </c>
      <c r="B44" s="44">
        <v>0</v>
      </c>
      <c r="C44" s="45">
        <v>0</v>
      </c>
      <c r="D44" s="21">
        <f>C44-B44</f>
        <v>0</v>
      </c>
      <c r="E44" s="22">
        <f>IF(D44&gt;0,D44,0)</f>
        <v>0</v>
      </c>
      <c r="F44" s="46">
        <f t="shared" si="3"/>
        <v>0</v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81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1">
        <v>41603</v>
      </c>
      <c r="B51" s="40">
        <v>84</v>
      </c>
      <c r="C51" s="42">
        <v>84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84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1">
        <v>41604</v>
      </c>
      <c r="B52" s="40">
        <v>83</v>
      </c>
      <c r="C52" s="42">
        <v>84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84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1">
        <v>41605</v>
      </c>
      <c r="B53" s="40">
        <v>81</v>
      </c>
      <c r="C53" s="42">
        <v>84</v>
      </c>
      <c r="D53" s="17">
        <f t="shared" si="5"/>
        <v>3</v>
      </c>
      <c r="E53" s="18">
        <f t="shared" si="6"/>
        <v>3</v>
      </c>
      <c r="F53" s="46">
        <f t="shared" si="3"/>
        <v>0</v>
      </c>
      <c r="G53" s="14">
        <f t="shared" si="4"/>
        <v>84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1">
        <v>41606</v>
      </c>
      <c r="B54" s="40">
        <v>80</v>
      </c>
      <c r="C54" s="42">
        <v>84</v>
      </c>
      <c r="D54" s="17">
        <f t="shared" si="5"/>
        <v>4</v>
      </c>
      <c r="E54" s="18">
        <f t="shared" si="6"/>
        <v>4</v>
      </c>
      <c r="F54" s="46">
        <f t="shared" si="3"/>
        <v>0</v>
      </c>
      <c r="G54" s="14">
        <f t="shared" si="4"/>
        <v>84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1">
        <v>41607</v>
      </c>
      <c r="B55" s="40">
        <v>78</v>
      </c>
      <c r="C55" s="42">
        <v>84</v>
      </c>
      <c r="D55" s="17">
        <f t="shared" si="5"/>
        <v>6</v>
      </c>
      <c r="E55" s="18">
        <f t="shared" si="6"/>
        <v>6</v>
      </c>
      <c r="F55" s="46">
        <f t="shared" si="3"/>
        <v>0</v>
      </c>
      <c r="G55" s="14">
        <f t="shared" si="4"/>
        <v>84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1">
        <v>41608</v>
      </c>
      <c r="B56" s="40">
        <v>77</v>
      </c>
      <c r="C56" s="42">
        <v>84</v>
      </c>
      <c r="D56" s="17">
        <f t="shared" si="5"/>
        <v>7</v>
      </c>
      <c r="E56" s="18">
        <f t="shared" si="6"/>
        <v>7</v>
      </c>
      <c r="F56" s="46">
        <f t="shared" si="3"/>
        <v>0</v>
      </c>
      <c r="G56" s="14">
        <f t="shared" si="4"/>
        <v>84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1">
        <v>41609</v>
      </c>
      <c r="B57" s="40">
        <v>76</v>
      </c>
      <c r="C57" s="42">
        <v>84</v>
      </c>
      <c r="D57" s="17">
        <f t="shared" si="5"/>
        <v>8</v>
      </c>
      <c r="E57" s="18">
        <f t="shared" si="6"/>
        <v>8</v>
      </c>
      <c r="F57" s="46">
        <f t="shared" si="3"/>
        <v>0</v>
      </c>
      <c r="G57" s="14">
        <f t="shared" si="4"/>
        <v>84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1">
        <v>41610</v>
      </c>
      <c r="B58" s="40">
        <v>74</v>
      </c>
      <c r="C58" s="42">
        <v>84</v>
      </c>
      <c r="D58" s="17">
        <f t="shared" si="5"/>
        <v>10</v>
      </c>
      <c r="E58" s="18">
        <f t="shared" si="6"/>
        <v>10</v>
      </c>
      <c r="F58" s="46">
        <f t="shared" si="3"/>
        <v>0</v>
      </c>
      <c r="G58" s="14">
        <f t="shared" si="4"/>
        <v>84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1">
        <v>41611</v>
      </c>
      <c r="B59" s="40">
        <v>73</v>
      </c>
      <c r="C59" s="42">
        <v>83</v>
      </c>
      <c r="D59" s="17">
        <f t="shared" si="5"/>
        <v>10</v>
      </c>
      <c r="E59" s="18">
        <f t="shared" si="6"/>
        <v>10</v>
      </c>
      <c r="F59" s="46">
        <f t="shared" si="3"/>
        <v>1</v>
      </c>
      <c r="G59" s="14">
        <f t="shared" si="4"/>
        <v>83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1">
        <v>41612</v>
      </c>
      <c r="B60" s="40">
        <v>71</v>
      </c>
      <c r="C60" s="42">
        <v>83</v>
      </c>
      <c r="D60" s="17">
        <f t="shared" si="5"/>
        <v>12</v>
      </c>
      <c r="E60" s="18">
        <f t="shared" si="6"/>
        <v>12</v>
      </c>
      <c r="F60" s="46">
        <f t="shared" si="3"/>
        <v>0</v>
      </c>
      <c r="G60" s="14">
        <f t="shared" si="4"/>
        <v>83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1">
        <v>41613</v>
      </c>
      <c r="B61" s="40">
        <v>70</v>
      </c>
      <c r="C61" s="42">
        <v>80</v>
      </c>
      <c r="D61" s="17">
        <f t="shared" si="5"/>
        <v>10</v>
      </c>
      <c r="E61" s="18">
        <f t="shared" si="6"/>
        <v>10</v>
      </c>
      <c r="F61" s="46">
        <f t="shared" si="3"/>
        <v>3</v>
      </c>
      <c r="G61" s="14">
        <f t="shared" si="4"/>
        <v>80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1">
        <v>41614</v>
      </c>
      <c r="B62" s="40">
        <v>69</v>
      </c>
      <c r="C62" s="42">
        <v>80</v>
      </c>
      <c r="D62" s="17">
        <f t="shared" si="5"/>
        <v>11</v>
      </c>
      <c r="E62" s="18">
        <f t="shared" si="6"/>
        <v>11</v>
      </c>
      <c r="F62" s="46">
        <f t="shared" si="3"/>
        <v>0</v>
      </c>
      <c r="G62" s="14">
        <f t="shared" si="4"/>
        <v>80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1">
        <v>41615</v>
      </c>
      <c r="B63" s="40">
        <v>67</v>
      </c>
      <c r="C63" s="42">
        <v>80</v>
      </c>
      <c r="D63" s="17">
        <f t="shared" si="5"/>
        <v>13</v>
      </c>
      <c r="E63" s="18">
        <f t="shared" si="6"/>
        <v>13</v>
      </c>
      <c r="F63" s="46">
        <f t="shared" si="3"/>
        <v>0</v>
      </c>
      <c r="G63" s="14">
        <f t="shared" si="4"/>
        <v>80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1">
        <v>41616</v>
      </c>
      <c r="B64" s="40">
        <v>66</v>
      </c>
      <c r="C64" s="42">
        <v>76</v>
      </c>
      <c r="D64" s="17">
        <f t="shared" si="5"/>
        <v>10</v>
      </c>
      <c r="E64" s="18">
        <f t="shared" si="6"/>
        <v>10</v>
      </c>
      <c r="F64" s="46">
        <f t="shared" si="3"/>
        <v>4</v>
      </c>
      <c r="G64" s="14">
        <f t="shared" si="4"/>
        <v>76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1">
        <v>41617</v>
      </c>
      <c r="B65" s="40">
        <v>64</v>
      </c>
      <c r="C65" s="42">
        <v>76</v>
      </c>
      <c r="D65" s="17">
        <f t="shared" si="5"/>
        <v>12</v>
      </c>
      <c r="E65" s="18">
        <f t="shared" si="6"/>
        <v>12</v>
      </c>
      <c r="F65" s="46">
        <f t="shared" si="3"/>
        <v>0</v>
      </c>
      <c r="G65" s="14">
        <f t="shared" si="4"/>
        <v>76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1">
        <v>41618</v>
      </c>
      <c r="B66" s="40">
        <v>63</v>
      </c>
      <c r="C66" s="42">
        <v>70</v>
      </c>
      <c r="D66" s="17">
        <f t="shared" si="5"/>
        <v>7</v>
      </c>
      <c r="E66" s="18">
        <f t="shared" si="6"/>
        <v>7</v>
      </c>
      <c r="F66" s="46">
        <f t="shared" si="3"/>
        <v>6</v>
      </c>
      <c r="G66" s="14">
        <f t="shared" si="4"/>
        <v>70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1">
        <v>41619</v>
      </c>
      <c r="B67" s="40">
        <v>62</v>
      </c>
      <c r="C67" s="42">
        <v>66</v>
      </c>
      <c r="D67" s="17">
        <f t="shared" si="5"/>
        <v>4</v>
      </c>
      <c r="E67" s="18">
        <f t="shared" si="6"/>
        <v>4</v>
      </c>
      <c r="F67" s="46">
        <f t="shared" si="3"/>
        <v>4</v>
      </c>
      <c r="G67" s="14">
        <f t="shared" si="4"/>
        <v>66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1">
        <v>41620</v>
      </c>
      <c r="B68" s="40">
        <v>60</v>
      </c>
      <c r="C68" s="42">
        <v>66</v>
      </c>
      <c r="D68" s="17">
        <f t="shared" si="5"/>
        <v>6</v>
      </c>
      <c r="E68" s="18">
        <f t="shared" si="6"/>
        <v>6</v>
      </c>
      <c r="F68" s="46">
        <f t="shared" si="3"/>
        <v>0</v>
      </c>
      <c r="G68" s="14">
        <f t="shared" si="4"/>
        <v>66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1">
        <v>41621</v>
      </c>
      <c r="B69" s="40">
        <v>59</v>
      </c>
      <c r="C69" s="42">
        <v>66</v>
      </c>
      <c r="D69" s="17">
        <f t="shared" si="5"/>
        <v>7</v>
      </c>
      <c r="E69" s="18">
        <f t="shared" si="6"/>
        <v>7</v>
      </c>
      <c r="F69" s="46">
        <f t="shared" ref="F69:F111" si="7">IF(B68,C68-C69,"")</f>
        <v>0</v>
      </c>
      <c r="G69" s="14">
        <f t="shared" si="4"/>
        <v>66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1">
        <v>41622</v>
      </c>
      <c r="B70" s="40">
        <v>57</v>
      </c>
      <c r="C70" s="42">
        <v>64</v>
      </c>
      <c r="D70" s="17">
        <f t="shared" si="5"/>
        <v>7</v>
      </c>
      <c r="E70" s="18">
        <f t="shared" si="6"/>
        <v>7</v>
      </c>
      <c r="F70" s="46">
        <f t="shared" si="7"/>
        <v>2</v>
      </c>
      <c r="G70" s="14">
        <f t="shared" si="4"/>
        <v>64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1">
        <v>41623</v>
      </c>
      <c r="B71" s="40">
        <v>56</v>
      </c>
      <c r="C71" s="42">
        <v>64</v>
      </c>
      <c r="D71" s="17">
        <f t="shared" si="5"/>
        <v>8</v>
      </c>
      <c r="E71" s="18">
        <f t="shared" si="6"/>
        <v>8</v>
      </c>
      <c r="F71" s="46">
        <f t="shared" si="7"/>
        <v>0</v>
      </c>
      <c r="G71" s="14">
        <f t="shared" si="4"/>
        <v>64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1">
        <v>41624</v>
      </c>
      <c r="B72" s="40">
        <v>55</v>
      </c>
      <c r="C72" s="42">
        <v>52</v>
      </c>
      <c r="D72" s="17">
        <f t="shared" si="5"/>
        <v>-3</v>
      </c>
      <c r="E72" s="18">
        <f t="shared" si="6"/>
        <v>0</v>
      </c>
      <c r="F72" s="46">
        <f t="shared" si="7"/>
        <v>12</v>
      </c>
      <c r="G72" s="14">
        <f t="shared" si="4"/>
        <v>55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1">
        <v>41625</v>
      </c>
      <c r="B73" s="40">
        <v>53</v>
      </c>
      <c r="C73" s="42">
        <v>52</v>
      </c>
      <c r="D73" s="17">
        <f t="shared" si="5"/>
        <v>-1</v>
      </c>
      <c r="E73" s="18">
        <f t="shared" si="6"/>
        <v>0</v>
      </c>
      <c r="F73" s="46">
        <f t="shared" si="7"/>
        <v>0</v>
      </c>
      <c r="G73" s="14">
        <f t="shared" si="4"/>
        <v>53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1">
        <v>41626</v>
      </c>
      <c r="B74" s="40">
        <v>52</v>
      </c>
      <c r="C74" s="42">
        <v>52</v>
      </c>
      <c r="D74" s="17">
        <f t="shared" si="5"/>
        <v>0</v>
      </c>
      <c r="E74" s="18">
        <f t="shared" si="6"/>
        <v>0</v>
      </c>
      <c r="F74" s="46">
        <f t="shared" si="7"/>
        <v>0</v>
      </c>
      <c r="G74" s="14">
        <f t="shared" si="4"/>
        <v>52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1">
        <v>41627</v>
      </c>
      <c r="B75" s="40">
        <v>50</v>
      </c>
      <c r="C75" s="42">
        <v>52</v>
      </c>
      <c r="D75" s="17">
        <f t="shared" si="5"/>
        <v>2</v>
      </c>
      <c r="E75" s="18">
        <f t="shared" si="6"/>
        <v>2</v>
      </c>
      <c r="F75" s="46">
        <f t="shared" si="7"/>
        <v>0</v>
      </c>
      <c r="G75" s="14">
        <f t="shared" si="4"/>
        <v>52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1">
        <v>41628</v>
      </c>
      <c r="B76" s="40">
        <v>49</v>
      </c>
      <c r="C76" s="42">
        <v>51</v>
      </c>
      <c r="D76" s="17">
        <f t="shared" si="5"/>
        <v>2</v>
      </c>
      <c r="E76" s="18">
        <f t="shared" si="6"/>
        <v>2</v>
      </c>
      <c r="F76" s="46">
        <f t="shared" si="7"/>
        <v>1</v>
      </c>
      <c r="G76" s="14">
        <f t="shared" si="4"/>
        <v>51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1">
        <v>41629</v>
      </c>
      <c r="B77" s="40">
        <v>48</v>
      </c>
      <c r="C77" s="42">
        <v>49</v>
      </c>
      <c r="D77" s="17">
        <f t="shared" si="5"/>
        <v>1</v>
      </c>
      <c r="E77" s="18">
        <f t="shared" si="6"/>
        <v>1</v>
      </c>
      <c r="F77" s="46">
        <f t="shared" si="7"/>
        <v>2</v>
      </c>
      <c r="G77" s="14">
        <f t="shared" si="4"/>
        <v>49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1">
        <v>41630</v>
      </c>
      <c r="B78" s="40">
        <v>46</v>
      </c>
      <c r="C78" s="42">
        <v>46</v>
      </c>
      <c r="D78" s="17">
        <f t="shared" si="5"/>
        <v>0</v>
      </c>
      <c r="E78" s="18">
        <f t="shared" si="6"/>
        <v>0</v>
      </c>
      <c r="F78" s="46">
        <f t="shared" si="7"/>
        <v>3</v>
      </c>
      <c r="G78" s="14">
        <f t="shared" si="4"/>
        <v>46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1">
        <v>41631</v>
      </c>
      <c r="B79" s="40">
        <v>45</v>
      </c>
      <c r="C79" s="42">
        <v>39</v>
      </c>
      <c r="D79" s="17">
        <f t="shared" si="5"/>
        <v>-6</v>
      </c>
      <c r="E79" s="18">
        <f t="shared" si="6"/>
        <v>0</v>
      </c>
      <c r="F79" s="46">
        <f t="shared" si="7"/>
        <v>7</v>
      </c>
      <c r="G79" s="14">
        <f t="shared" si="4"/>
        <v>45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1">
        <v>41632</v>
      </c>
      <c r="B80" s="40">
        <v>43</v>
      </c>
      <c r="C80" s="42">
        <v>36</v>
      </c>
      <c r="D80" s="17">
        <f t="shared" si="5"/>
        <v>-7</v>
      </c>
      <c r="E80" s="18">
        <f t="shared" si="6"/>
        <v>0</v>
      </c>
      <c r="F80" s="46">
        <f t="shared" si="7"/>
        <v>3</v>
      </c>
      <c r="G80" s="14">
        <f t="shared" si="4"/>
        <v>43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1">
        <v>41633</v>
      </c>
      <c r="B81" s="40">
        <v>42</v>
      </c>
      <c r="C81" s="42">
        <v>36</v>
      </c>
      <c r="D81" s="17">
        <f t="shared" si="5"/>
        <v>-6</v>
      </c>
      <c r="E81" s="18">
        <f t="shared" si="6"/>
        <v>0</v>
      </c>
      <c r="F81" s="46">
        <f t="shared" si="7"/>
        <v>0</v>
      </c>
      <c r="G81" s="14">
        <f t="shared" si="4"/>
        <v>42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1">
        <v>41634</v>
      </c>
      <c r="B82" s="40">
        <v>41</v>
      </c>
      <c r="C82" s="42">
        <v>36</v>
      </c>
      <c r="D82" s="17">
        <f t="shared" si="5"/>
        <v>-5</v>
      </c>
      <c r="E82" s="18">
        <f t="shared" si="6"/>
        <v>0</v>
      </c>
      <c r="F82" s="46">
        <f t="shared" si="7"/>
        <v>0</v>
      </c>
      <c r="G82" s="14">
        <f t="shared" ref="G82:G111" si="8">B82+E82</f>
        <v>41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1">
        <v>41635</v>
      </c>
      <c r="B83" s="40">
        <v>39</v>
      </c>
      <c r="C83" s="42">
        <v>34</v>
      </c>
      <c r="D83" s="17">
        <f t="shared" si="5"/>
        <v>-5</v>
      </c>
      <c r="E83" s="18">
        <f t="shared" si="6"/>
        <v>0</v>
      </c>
      <c r="F83" s="46">
        <f t="shared" si="7"/>
        <v>2</v>
      </c>
      <c r="G83" s="14">
        <f t="shared" si="8"/>
        <v>39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1">
        <v>41636</v>
      </c>
      <c r="B84" s="40">
        <v>38</v>
      </c>
      <c r="C84" s="42">
        <v>34</v>
      </c>
      <c r="D84" s="17">
        <f t="shared" si="5"/>
        <v>-4</v>
      </c>
      <c r="E84" s="18">
        <f t="shared" si="6"/>
        <v>0</v>
      </c>
      <c r="F84" s="46">
        <f t="shared" si="7"/>
        <v>0</v>
      </c>
      <c r="G84" s="14">
        <f t="shared" si="8"/>
        <v>38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1">
        <v>41637</v>
      </c>
      <c r="B85" s="40">
        <v>36</v>
      </c>
      <c r="C85" s="42">
        <v>33</v>
      </c>
      <c r="D85" s="17">
        <f t="shared" si="5"/>
        <v>-3</v>
      </c>
      <c r="E85" s="18">
        <f t="shared" si="6"/>
        <v>0</v>
      </c>
      <c r="F85" s="46">
        <f t="shared" si="7"/>
        <v>1</v>
      </c>
      <c r="G85" s="14">
        <f t="shared" si="8"/>
        <v>36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1">
        <v>41638</v>
      </c>
      <c r="B86" s="40">
        <v>35</v>
      </c>
      <c r="C86" s="42">
        <v>32</v>
      </c>
      <c r="D86" s="17">
        <f t="shared" si="5"/>
        <v>-3</v>
      </c>
      <c r="E86" s="18">
        <f t="shared" si="6"/>
        <v>0</v>
      </c>
      <c r="F86" s="46">
        <f t="shared" si="7"/>
        <v>1</v>
      </c>
      <c r="G86" s="14">
        <f t="shared" si="8"/>
        <v>35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1">
        <v>41639</v>
      </c>
      <c r="B87" s="40">
        <v>34</v>
      </c>
      <c r="C87" s="42">
        <v>32</v>
      </c>
      <c r="D87" s="17">
        <f t="shared" si="5"/>
        <v>-2</v>
      </c>
      <c r="E87" s="18">
        <f t="shared" si="6"/>
        <v>0</v>
      </c>
      <c r="F87" s="46">
        <f t="shared" si="7"/>
        <v>0</v>
      </c>
      <c r="G87" s="14">
        <f t="shared" si="8"/>
        <v>34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1">
        <v>41640</v>
      </c>
      <c r="B88" s="40">
        <v>32</v>
      </c>
      <c r="C88" s="42">
        <v>32</v>
      </c>
      <c r="D88" s="17">
        <f t="shared" si="5"/>
        <v>0</v>
      </c>
      <c r="E88" s="18">
        <f t="shared" si="6"/>
        <v>0</v>
      </c>
      <c r="F88" s="46">
        <f t="shared" si="7"/>
        <v>0</v>
      </c>
      <c r="G88" s="14">
        <f t="shared" si="8"/>
        <v>32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1">
        <v>41641</v>
      </c>
      <c r="B89" s="40">
        <v>31</v>
      </c>
      <c r="C89" s="42">
        <v>32</v>
      </c>
      <c r="D89" s="17">
        <f t="shared" si="5"/>
        <v>1</v>
      </c>
      <c r="E89" s="18">
        <f t="shared" si="6"/>
        <v>1</v>
      </c>
      <c r="F89" s="46">
        <f t="shared" si="7"/>
        <v>0</v>
      </c>
      <c r="G89" s="14">
        <f t="shared" si="8"/>
        <v>32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1">
        <v>41642</v>
      </c>
      <c r="B90" s="40">
        <v>29</v>
      </c>
      <c r="C90" s="42">
        <v>30</v>
      </c>
      <c r="D90" s="17">
        <f t="shared" si="5"/>
        <v>1</v>
      </c>
      <c r="E90" s="18">
        <f t="shared" si="6"/>
        <v>1</v>
      </c>
      <c r="F90" s="46">
        <f t="shared" si="7"/>
        <v>2</v>
      </c>
      <c r="G90" s="14">
        <f t="shared" si="8"/>
        <v>30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1">
        <v>41643</v>
      </c>
      <c r="B91" s="40">
        <v>28</v>
      </c>
      <c r="C91" s="42">
        <v>26</v>
      </c>
      <c r="D91" s="17">
        <f t="shared" si="5"/>
        <v>-2</v>
      </c>
      <c r="E91" s="18">
        <f t="shared" si="6"/>
        <v>0</v>
      </c>
      <c r="F91" s="46">
        <f t="shared" si="7"/>
        <v>4</v>
      </c>
      <c r="G91" s="14">
        <f t="shared" si="8"/>
        <v>28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1">
        <v>41644</v>
      </c>
      <c r="B92" s="40">
        <v>27</v>
      </c>
      <c r="C92" s="42">
        <v>26</v>
      </c>
      <c r="D92" s="17">
        <f t="shared" si="5"/>
        <v>-1</v>
      </c>
      <c r="E92" s="18">
        <f t="shared" si="6"/>
        <v>0</v>
      </c>
      <c r="F92" s="46">
        <f t="shared" si="7"/>
        <v>0</v>
      </c>
      <c r="G92" s="14">
        <f t="shared" si="8"/>
        <v>27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1">
        <v>41645</v>
      </c>
      <c r="B93" s="40">
        <v>25</v>
      </c>
      <c r="C93" s="42">
        <v>26</v>
      </c>
      <c r="D93" s="17">
        <f t="shared" si="5"/>
        <v>1</v>
      </c>
      <c r="E93" s="18">
        <f t="shared" si="6"/>
        <v>1</v>
      </c>
      <c r="F93" s="46">
        <f t="shared" si="7"/>
        <v>0</v>
      </c>
      <c r="G93" s="14">
        <f t="shared" si="8"/>
        <v>26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1">
        <v>41646</v>
      </c>
      <c r="B94" s="40">
        <v>24</v>
      </c>
      <c r="C94" s="42">
        <v>26</v>
      </c>
      <c r="D94" s="17">
        <f t="shared" si="5"/>
        <v>2</v>
      </c>
      <c r="E94" s="18">
        <f t="shared" si="6"/>
        <v>2</v>
      </c>
      <c r="F94" s="46">
        <f t="shared" si="7"/>
        <v>0</v>
      </c>
      <c r="G94" s="14">
        <f t="shared" si="8"/>
        <v>26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1">
        <v>41647</v>
      </c>
      <c r="B95" s="40">
        <v>22</v>
      </c>
      <c r="C95" s="42">
        <v>26</v>
      </c>
      <c r="D95" s="17">
        <f t="shared" si="5"/>
        <v>4</v>
      </c>
      <c r="E95" s="18">
        <f t="shared" si="6"/>
        <v>4</v>
      </c>
      <c r="F95" s="46">
        <f t="shared" si="7"/>
        <v>0</v>
      </c>
      <c r="G95" s="14">
        <f t="shared" si="8"/>
        <v>26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1">
        <v>41648</v>
      </c>
      <c r="B96" s="40">
        <v>21</v>
      </c>
      <c r="C96" s="42">
        <v>26</v>
      </c>
      <c r="D96" s="17">
        <f t="shared" si="5"/>
        <v>5</v>
      </c>
      <c r="E96" s="18">
        <f t="shared" si="6"/>
        <v>5</v>
      </c>
      <c r="F96" s="46">
        <f t="shared" si="7"/>
        <v>0</v>
      </c>
      <c r="G96" s="14">
        <f t="shared" si="8"/>
        <v>26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1">
        <v>41649</v>
      </c>
      <c r="B97" s="40">
        <v>20</v>
      </c>
      <c r="C97" s="42">
        <v>25</v>
      </c>
      <c r="D97" s="17">
        <f t="shared" si="5"/>
        <v>5</v>
      </c>
      <c r="E97" s="18">
        <f t="shared" si="6"/>
        <v>5</v>
      </c>
      <c r="F97" s="46">
        <f t="shared" si="7"/>
        <v>1</v>
      </c>
      <c r="G97" s="14">
        <f t="shared" si="8"/>
        <v>25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1">
        <v>41650</v>
      </c>
      <c r="B98" s="40">
        <v>18</v>
      </c>
      <c r="C98" s="42">
        <v>24</v>
      </c>
      <c r="D98" s="17">
        <f t="shared" si="5"/>
        <v>6</v>
      </c>
      <c r="E98" s="18">
        <f t="shared" si="6"/>
        <v>6</v>
      </c>
      <c r="F98" s="46">
        <f t="shared" si="7"/>
        <v>1</v>
      </c>
      <c r="G98" s="14">
        <f t="shared" si="8"/>
        <v>24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1">
        <v>41651</v>
      </c>
      <c r="B99" s="40">
        <v>17</v>
      </c>
      <c r="C99" s="42">
        <v>19</v>
      </c>
      <c r="D99" s="17">
        <f t="shared" si="5"/>
        <v>2</v>
      </c>
      <c r="E99" s="18">
        <f t="shared" si="6"/>
        <v>2</v>
      </c>
      <c r="F99" s="46">
        <f t="shared" si="7"/>
        <v>5</v>
      </c>
      <c r="G99" s="14">
        <f t="shared" si="8"/>
        <v>19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1">
        <v>41652</v>
      </c>
      <c r="B100" s="40">
        <v>15</v>
      </c>
      <c r="C100" s="42">
        <v>13</v>
      </c>
      <c r="D100" s="17">
        <f t="shared" si="5"/>
        <v>-2</v>
      </c>
      <c r="E100" s="18">
        <f t="shared" si="6"/>
        <v>0</v>
      </c>
      <c r="F100" s="46">
        <f t="shared" si="7"/>
        <v>6</v>
      </c>
      <c r="G100" s="14">
        <f t="shared" si="8"/>
        <v>15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1">
        <v>41653</v>
      </c>
      <c r="B101" s="40">
        <v>14</v>
      </c>
      <c r="C101" s="42">
        <v>12</v>
      </c>
      <c r="D101" s="17">
        <f t="shared" si="5"/>
        <v>-2</v>
      </c>
      <c r="E101" s="18">
        <f t="shared" si="6"/>
        <v>0</v>
      </c>
      <c r="F101" s="46">
        <f t="shared" si="7"/>
        <v>1</v>
      </c>
      <c r="G101" s="14">
        <f t="shared" si="8"/>
        <v>14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1">
        <v>41654</v>
      </c>
      <c r="B102" s="40">
        <v>13</v>
      </c>
      <c r="C102" s="42">
        <v>12</v>
      </c>
      <c r="D102" s="17">
        <f t="shared" si="5"/>
        <v>-1</v>
      </c>
      <c r="E102" s="18">
        <f t="shared" si="6"/>
        <v>0</v>
      </c>
      <c r="F102" s="46">
        <f t="shared" si="7"/>
        <v>0</v>
      </c>
      <c r="G102" s="14">
        <f t="shared" si="8"/>
        <v>13</v>
      </c>
      <c r="H102" s="5"/>
      <c r="I102" s="5"/>
      <c r="J102" s="5"/>
      <c r="K102" s="5"/>
      <c r="L102" s="5"/>
      <c r="M102" s="5"/>
      <c r="N102" s="5"/>
    </row>
    <row r="103" spans="1:14" ht="13.5" thickBot="1" x14ac:dyDescent="0.25">
      <c r="A103" s="41">
        <v>41655</v>
      </c>
      <c r="B103" s="40">
        <v>11</v>
      </c>
      <c r="C103" s="42">
        <v>11</v>
      </c>
      <c r="D103" s="17">
        <f t="shared" si="5"/>
        <v>0</v>
      </c>
      <c r="E103" s="18">
        <f t="shared" si="6"/>
        <v>0</v>
      </c>
      <c r="F103" s="46">
        <f t="shared" si="7"/>
        <v>1</v>
      </c>
      <c r="G103" s="14">
        <f t="shared" si="8"/>
        <v>11</v>
      </c>
      <c r="H103" s="5"/>
      <c r="I103" s="5"/>
      <c r="J103" s="5"/>
      <c r="K103" s="5"/>
      <c r="L103" s="5"/>
      <c r="M103" s="5"/>
      <c r="N103" s="5"/>
    </row>
    <row r="104" spans="1:14" ht="13.5" thickBot="1" x14ac:dyDescent="0.25">
      <c r="A104" s="41">
        <v>41656</v>
      </c>
      <c r="B104" s="40">
        <v>10</v>
      </c>
      <c r="C104" s="42">
        <v>11</v>
      </c>
      <c r="D104" s="17">
        <f t="shared" ref="D104:D111" si="9">C104-B104</f>
        <v>1</v>
      </c>
      <c r="E104" s="18">
        <f t="shared" ref="E104:E111" si="10">IF(D104&gt;0,D104,0)</f>
        <v>1</v>
      </c>
      <c r="F104" s="46">
        <f t="shared" si="7"/>
        <v>0</v>
      </c>
      <c r="G104" s="14">
        <f t="shared" si="8"/>
        <v>11</v>
      </c>
      <c r="H104" s="5"/>
      <c r="I104" s="5"/>
      <c r="J104" s="5"/>
      <c r="K104" s="5"/>
      <c r="L104" s="5"/>
      <c r="M104" s="5"/>
      <c r="N104" s="5"/>
    </row>
    <row r="105" spans="1:14" ht="13.5" thickBot="1" x14ac:dyDescent="0.25">
      <c r="A105" s="41">
        <v>41657</v>
      </c>
      <c r="B105" s="40">
        <v>8</v>
      </c>
      <c r="C105" s="42">
        <v>11</v>
      </c>
      <c r="D105" s="17">
        <f t="shared" si="9"/>
        <v>3</v>
      </c>
      <c r="E105" s="18">
        <f t="shared" si="10"/>
        <v>3</v>
      </c>
      <c r="F105" s="46">
        <f t="shared" si="7"/>
        <v>0</v>
      </c>
      <c r="G105" s="14">
        <f t="shared" si="8"/>
        <v>11</v>
      </c>
      <c r="H105" s="5"/>
      <c r="I105" s="5"/>
      <c r="J105" s="5"/>
      <c r="K105" s="5"/>
      <c r="L105" s="5"/>
      <c r="M105" s="5"/>
      <c r="N105" s="5"/>
    </row>
    <row r="106" spans="1:14" ht="13.5" thickBot="1" x14ac:dyDescent="0.25">
      <c r="A106" s="41">
        <v>41658</v>
      </c>
      <c r="B106" s="40">
        <v>7</v>
      </c>
      <c r="C106" s="42">
        <v>10</v>
      </c>
      <c r="D106" s="17">
        <f t="shared" si="9"/>
        <v>3</v>
      </c>
      <c r="E106" s="18">
        <f t="shared" si="10"/>
        <v>3</v>
      </c>
      <c r="F106" s="46">
        <f t="shared" si="7"/>
        <v>1</v>
      </c>
      <c r="G106" s="14">
        <f t="shared" si="8"/>
        <v>10</v>
      </c>
      <c r="H106" s="5"/>
      <c r="I106" s="5"/>
      <c r="J106" s="5"/>
      <c r="K106" s="5"/>
      <c r="L106" s="5"/>
      <c r="M106" s="5"/>
      <c r="N106" s="5"/>
    </row>
    <row r="107" spans="1:14" ht="13.5" thickBot="1" x14ac:dyDescent="0.25">
      <c r="A107" s="41">
        <v>41659</v>
      </c>
      <c r="B107" s="40">
        <v>6</v>
      </c>
      <c r="C107" s="42">
        <v>0</v>
      </c>
      <c r="D107" s="17">
        <f t="shared" si="9"/>
        <v>-6</v>
      </c>
      <c r="E107" s="18">
        <f t="shared" si="10"/>
        <v>0</v>
      </c>
      <c r="F107" s="46">
        <f t="shared" si="7"/>
        <v>10</v>
      </c>
      <c r="G107" s="14">
        <f t="shared" si="8"/>
        <v>6</v>
      </c>
      <c r="H107" s="5"/>
      <c r="I107" s="5"/>
      <c r="J107" s="5"/>
      <c r="K107" s="5"/>
      <c r="L107" s="5"/>
      <c r="M107" s="5"/>
      <c r="N107" s="5"/>
    </row>
    <row r="108" spans="1:14" ht="13.5" thickBot="1" x14ac:dyDescent="0.25">
      <c r="A108" s="41">
        <v>41660</v>
      </c>
      <c r="B108" s="40">
        <v>4</v>
      </c>
      <c r="C108" s="42">
        <v>0</v>
      </c>
      <c r="D108" s="17">
        <f t="shared" si="9"/>
        <v>-4</v>
      </c>
      <c r="E108" s="18">
        <f t="shared" si="10"/>
        <v>0</v>
      </c>
      <c r="F108" s="46">
        <f t="shared" si="7"/>
        <v>0</v>
      </c>
      <c r="G108" s="14">
        <f t="shared" si="8"/>
        <v>4</v>
      </c>
      <c r="H108" s="5"/>
      <c r="I108" s="5"/>
      <c r="J108" s="5"/>
      <c r="K108" s="5"/>
      <c r="L108" s="5"/>
      <c r="M108" s="5"/>
      <c r="N108" s="5"/>
    </row>
    <row r="109" spans="1:14" ht="13.5" thickBot="1" x14ac:dyDescent="0.25">
      <c r="A109" s="41">
        <v>41661</v>
      </c>
      <c r="B109" s="40">
        <v>3</v>
      </c>
      <c r="C109" s="42">
        <v>0</v>
      </c>
      <c r="D109" s="17">
        <f t="shared" si="9"/>
        <v>-3</v>
      </c>
      <c r="E109" s="18">
        <f t="shared" si="10"/>
        <v>0</v>
      </c>
      <c r="F109" s="46">
        <f t="shared" si="7"/>
        <v>0</v>
      </c>
      <c r="G109" s="14">
        <f t="shared" si="8"/>
        <v>3</v>
      </c>
      <c r="H109" s="5"/>
      <c r="I109" s="5"/>
      <c r="J109" s="5"/>
      <c r="K109" s="5"/>
      <c r="L109" s="5"/>
      <c r="M109" s="5"/>
      <c r="N109" s="5"/>
    </row>
    <row r="110" spans="1:14" ht="13.5" thickBot="1" x14ac:dyDescent="0.25">
      <c r="A110" s="41">
        <v>41662</v>
      </c>
      <c r="B110" s="40">
        <v>1</v>
      </c>
      <c r="C110" s="42">
        <v>0</v>
      </c>
      <c r="D110" s="17">
        <f t="shared" si="9"/>
        <v>-1</v>
      </c>
      <c r="E110" s="18">
        <f t="shared" si="10"/>
        <v>0</v>
      </c>
      <c r="F110" s="46">
        <f t="shared" si="7"/>
        <v>0</v>
      </c>
      <c r="G110" s="14">
        <f t="shared" si="8"/>
        <v>1</v>
      </c>
      <c r="H110" s="5"/>
      <c r="I110" s="5"/>
      <c r="J110" s="5"/>
      <c r="K110" s="5"/>
      <c r="L110" s="5"/>
      <c r="M110" s="5"/>
      <c r="N110" s="5"/>
    </row>
    <row r="111" spans="1:14" ht="13.5" thickBot="1" x14ac:dyDescent="0.25">
      <c r="A111" s="43">
        <v>41663</v>
      </c>
      <c r="B111" s="44">
        <v>0</v>
      </c>
      <c r="C111" s="45">
        <v>0</v>
      </c>
      <c r="D111" s="17">
        <f t="shared" si="9"/>
        <v>0</v>
      </c>
      <c r="E111" s="18">
        <f t="shared" si="10"/>
        <v>0</v>
      </c>
      <c r="F111" s="46">
        <f t="shared" si="7"/>
        <v>0</v>
      </c>
      <c r="G111" s="14">
        <f t="shared" si="8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2" max="3" width="14.42578125" style="32"/>
    <col min="9" max="9" width="22.140625" customWidth="1"/>
  </cols>
  <sheetData>
    <row r="1" spans="1:14" ht="15.75" customHeight="1" x14ac:dyDescent="0.2">
      <c r="A1" s="12" t="s">
        <v>133</v>
      </c>
      <c r="B1" s="27"/>
      <c r="C1" s="27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27" t="s">
        <v>135</v>
      </c>
      <c r="C2" s="27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126</v>
      </c>
      <c r="K2" s="7">
        <f>B51</f>
        <v>130</v>
      </c>
      <c r="L2" s="5"/>
      <c r="M2" s="5"/>
      <c r="N2" s="5"/>
    </row>
    <row r="3" spans="1:14" ht="15.75" customHeight="1" x14ac:dyDescent="0.2">
      <c r="A3" s="24">
        <v>42296</v>
      </c>
      <c r="B3" s="25">
        <v>126</v>
      </c>
      <c r="C3" s="25">
        <v>126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126</v>
      </c>
      <c r="H3" s="5"/>
      <c r="I3" s="6" t="s">
        <v>139</v>
      </c>
      <c r="J3" s="7">
        <f>COUNTIF(B3:B48,"&gt;0")</f>
        <v>36</v>
      </c>
      <c r="K3" s="7">
        <f>COUNTIF(B51:B111,"&gt;0")</f>
        <v>48</v>
      </c>
      <c r="L3" s="5"/>
      <c r="M3" s="5"/>
      <c r="N3" s="5"/>
    </row>
    <row r="4" spans="1:14" ht="15.75" customHeight="1" x14ac:dyDescent="0.2">
      <c r="A4" s="24">
        <v>42297</v>
      </c>
      <c r="B4" s="25">
        <v>122.5</v>
      </c>
      <c r="C4" s="25">
        <v>126</v>
      </c>
      <c r="D4" s="17">
        <f t="shared" si="0"/>
        <v>3.5</v>
      </c>
      <c r="E4" s="18">
        <f t="shared" si="1"/>
        <v>3.5</v>
      </c>
      <c r="F4" s="46">
        <f>IF(B3,C3-C4,"")</f>
        <v>0</v>
      </c>
      <c r="G4" s="14">
        <f t="shared" si="2"/>
        <v>126</v>
      </c>
      <c r="H4" s="5"/>
      <c r="I4" s="6" t="s">
        <v>2</v>
      </c>
      <c r="J4" s="7">
        <f>MAX(D3:D48)</f>
        <v>19.25</v>
      </c>
      <c r="K4" s="7">
        <f>MAX(D51:D111)</f>
        <v>72</v>
      </c>
      <c r="L4" s="5" t="s">
        <v>144</v>
      </c>
      <c r="M4" s="5"/>
      <c r="N4" s="5"/>
    </row>
    <row r="5" spans="1:14" ht="15.75" customHeight="1" x14ac:dyDescent="0.2">
      <c r="A5" s="24">
        <v>42298</v>
      </c>
      <c r="B5" s="25">
        <v>119</v>
      </c>
      <c r="C5" s="25">
        <v>117</v>
      </c>
      <c r="D5" s="17">
        <f t="shared" si="0"/>
        <v>-2</v>
      </c>
      <c r="E5" s="18">
        <f t="shared" si="1"/>
        <v>0</v>
      </c>
      <c r="F5" s="46">
        <f t="shared" ref="F5:F68" si="3">IF(B4,C4-C5,"")</f>
        <v>9</v>
      </c>
      <c r="G5" s="14">
        <f t="shared" si="2"/>
        <v>119</v>
      </c>
      <c r="H5" s="5"/>
      <c r="I5" s="6" t="s">
        <v>3</v>
      </c>
      <c r="J5" s="7">
        <f>MIN(D3:D48)</f>
        <v>-10.5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24">
        <v>42299</v>
      </c>
      <c r="B6" s="25">
        <v>115.5</v>
      </c>
      <c r="C6" s="25">
        <v>105</v>
      </c>
      <c r="D6" s="17">
        <f t="shared" si="0"/>
        <v>-10.5</v>
      </c>
      <c r="E6" s="18">
        <f t="shared" si="1"/>
        <v>0</v>
      </c>
      <c r="F6" s="46">
        <f t="shared" si="3"/>
        <v>12</v>
      </c>
      <c r="G6" s="14">
        <f t="shared" si="2"/>
        <v>115.5</v>
      </c>
      <c r="H6" s="5"/>
      <c r="I6" s="6" t="s">
        <v>4</v>
      </c>
      <c r="J6" s="7">
        <f>AVERAGE(D3:D48)</f>
        <v>0.60869565217391308</v>
      </c>
      <c r="K6" s="7">
        <f>AVERAGE(D51:D111)</f>
        <v>27.901639344262296</v>
      </c>
      <c r="L6" s="5" t="s">
        <v>0</v>
      </c>
      <c r="M6" s="5"/>
      <c r="N6" s="5"/>
    </row>
    <row r="7" spans="1:14" ht="15.75" customHeight="1" x14ac:dyDescent="0.2">
      <c r="A7" s="24">
        <v>42300</v>
      </c>
      <c r="B7" s="25">
        <v>112</v>
      </c>
      <c r="C7" s="25">
        <v>105</v>
      </c>
      <c r="D7" s="17">
        <f t="shared" si="0"/>
        <v>-7</v>
      </c>
      <c r="E7" s="18">
        <f t="shared" si="1"/>
        <v>0</v>
      </c>
      <c r="F7" s="46">
        <f t="shared" si="3"/>
        <v>0</v>
      </c>
      <c r="G7" s="14">
        <f t="shared" si="2"/>
        <v>112</v>
      </c>
      <c r="H7" s="5"/>
      <c r="I7" s="6" t="s">
        <v>140</v>
      </c>
      <c r="J7" s="7">
        <f>STDEV(D3:D48)</f>
        <v>7.5151055610818203</v>
      </c>
      <c r="K7" s="7">
        <f>STDEV(D51:D111)</f>
        <v>24.710797179932491</v>
      </c>
      <c r="L7" s="5" t="s">
        <v>191</v>
      </c>
      <c r="M7" s="5"/>
      <c r="N7" s="5"/>
    </row>
    <row r="8" spans="1:14" ht="15.75" customHeight="1" x14ac:dyDescent="0.2">
      <c r="A8" s="24">
        <v>42301</v>
      </c>
      <c r="B8" s="25">
        <v>108.5</v>
      </c>
      <c r="C8" s="25">
        <v>105</v>
      </c>
      <c r="D8" s="17">
        <f t="shared" si="0"/>
        <v>-3.5</v>
      </c>
      <c r="E8" s="18">
        <f t="shared" si="1"/>
        <v>0</v>
      </c>
      <c r="F8" s="46">
        <f t="shared" si="3"/>
        <v>0</v>
      </c>
      <c r="G8" s="14">
        <f t="shared" si="2"/>
        <v>108.5</v>
      </c>
      <c r="H8" s="5"/>
      <c r="I8" s="6" t="s">
        <v>5</v>
      </c>
      <c r="J8" s="8">
        <f>COUNTIF(E3:E48,"&gt;0")/J3</f>
        <v>0.41666666666666669</v>
      </c>
      <c r="K8" s="8">
        <f>COUNTIF(E51:E111,"&gt;0")/K3</f>
        <v>0.97916666666666663</v>
      </c>
      <c r="L8" s="5" t="s">
        <v>146</v>
      </c>
      <c r="M8" s="5"/>
      <c r="N8" s="5"/>
    </row>
    <row r="9" spans="1:14" ht="15.75" customHeight="1" x14ac:dyDescent="0.2">
      <c r="A9" s="24">
        <v>42302</v>
      </c>
      <c r="B9" s="25">
        <v>105</v>
      </c>
      <c r="C9" s="25">
        <v>105</v>
      </c>
      <c r="D9" s="17">
        <f t="shared" si="0"/>
        <v>0</v>
      </c>
      <c r="E9" s="18">
        <f t="shared" si="1"/>
        <v>0</v>
      </c>
      <c r="F9" s="46">
        <f t="shared" si="3"/>
        <v>0</v>
      </c>
      <c r="G9" s="14">
        <f t="shared" si="2"/>
        <v>105</v>
      </c>
      <c r="H9" s="5"/>
      <c r="I9" s="6" t="s">
        <v>6</v>
      </c>
      <c r="J9" s="9">
        <f>SUM(E3:E48)</f>
        <v>133.25</v>
      </c>
      <c r="K9" s="10">
        <f>SUM(E51:E111)</f>
        <v>1702</v>
      </c>
      <c r="L9" s="5" t="s">
        <v>147</v>
      </c>
      <c r="M9" s="5"/>
      <c r="N9" s="5"/>
    </row>
    <row r="10" spans="1:14" ht="15.75" customHeight="1" x14ac:dyDescent="0.2">
      <c r="A10" s="24">
        <v>42303</v>
      </c>
      <c r="B10" s="25">
        <v>101.5</v>
      </c>
      <c r="C10" s="25">
        <v>100</v>
      </c>
      <c r="D10" s="17">
        <f t="shared" si="0"/>
        <v>-1.5</v>
      </c>
      <c r="E10" s="18">
        <f t="shared" si="1"/>
        <v>0</v>
      </c>
      <c r="F10" s="46">
        <f t="shared" si="3"/>
        <v>5</v>
      </c>
      <c r="G10" s="14">
        <f t="shared" si="2"/>
        <v>101.5</v>
      </c>
      <c r="H10" s="5"/>
      <c r="I10" s="7" t="s">
        <v>69</v>
      </c>
      <c r="J10" s="7">
        <f>J9/J2</f>
        <v>1.0575396825396826</v>
      </c>
      <c r="K10" s="7">
        <f>K9/K2</f>
        <v>13.092307692307692</v>
      </c>
      <c r="L10" s="5" t="s">
        <v>148</v>
      </c>
      <c r="M10" s="5"/>
      <c r="N10" s="5"/>
    </row>
    <row r="11" spans="1:14" ht="15.75" customHeight="1" x14ac:dyDescent="0.2">
      <c r="A11" s="24">
        <v>42304</v>
      </c>
      <c r="B11" s="25">
        <v>98</v>
      </c>
      <c r="C11" s="25">
        <v>96</v>
      </c>
      <c r="D11" s="17">
        <f t="shared" si="0"/>
        <v>-2</v>
      </c>
      <c r="E11" s="18">
        <f t="shared" si="1"/>
        <v>0</v>
      </c>
      <c r="F11" s="46">
        <f t="shared" si="3"/>
        <v>4</v>
      </c>
      <c r="G11" s="14">
        <f t="shared" si="2"/>
        <v>98</v>
      </c>
      <c r="H11" s="5"/>
      <c r="I11" s="7" t="s">
        <v>141</v>
      </c>
      <c r="J11" s="7">
        <f>SUM(C3:C48)/SUM(B3:B48)</f>
        <v>1.012012012012012</v>
      </c>
      <c r="K11" s="7">
        <f>SUM(C51:C111)/SUM(B51:B111)</f>
        <v>1.5333751175180195</v>
      </c>
      <c r="L11" s="5" t="s">
        <v>149</v>
      </c>
      <c r="M11" s="5"/>
      <c r="N11" s="5"/>
    </row>
    <row r="12" spans="1:14" ht="15.75" customHeight="1" x14ac:dyDescent="0.2">
      <c r="A12" s="24">
        <v>42305</v>
      </c>
      <c r="B12" s="25">
        <v>94.5</v>
      </c>
      <c r="C12" s="25">
        <v>96</v>
      </c>
      <c r="D12" s="17">
        <f t="shared" si="0"/>
        <v>1.5</v>
      </c>
      <c r="E12" s="18">
        <f t="shared" si="1"/>
        <v>1.5</v>
      </c>
      <c r="F12" s="46">
        <f t="shared" si="3"/>
        <v>0</v>
      </c>
      <c r="G12" s="14">
        <f t="shared" si="2"/>
        <v>96</v>
      </c>
      <c r="H12" s="5"/>
      <c r="I12" s="11" t="s">
        <v>142</v>
      </c>
      <c r="J12" s="7">
        <v>8.8000000000000007</v>
      </c>
      <c r="K12" s="7">
        <v>4.4000000000000004</v>
      </c>
      <c r="L12" s="5"/>
      <c r="M12" s="5"/>
      <c r="N12" s="5"/>
    </row>
    <row r="13" spans="1:14" ht="15.75" customHeight="1" x14ac:dyDescent="0.2">
      <c r="A13" s="24">
        <v>42306</v>
      </c>
      <c r="B13" s="25">
        <v>91</v>
      </c>
      <c r="C13" s="25">
        <v>88</v>
      </c>
      <c r="D13" s="17">
        <f t="shared" si="0"/>
        <v>-3</v>
      </c>
      <c r="E13" s="18">
        <f t="shared" si="1"/>
        <v>0</v>
      </c>
      <c r="F13" s="46">
        <f t="shared" si="3"/>
        <v>8</v>
      </c>
      <c r="G13" s="14">
        <f t="shared" si="2"/>
        <v>91</v>
      </c>
      <c r="H13" s="5"/>
      <c r="I13" s="7" t="s">
        <v>143</v>
      </c>
      <c r="J13" s="23">
        <f>1/J11</f>
        <v>0.98813056379821962</v>
      </c>
      <c r="K13" s="23">
        <f>1/K11</f>
        <v>0.65215614142652767</v>
      </c>
      <c r="L13" s="5"/>
      <c r="M13" s="5"/>
      <c r="N13" s="5"/>
    </row>
    <row r="14" spans="1:14" ht="15.75" customHeight="1" x14ac:dyDescent="0.2">
      <c r="A14" s="24">
        <v>42307</v>
      </c>
      <c r="B14" s="25">
        <v>87.5</v>
      </c>
      <c r="C14" s="25">
        <v>88</v>
      </c>
      <c r="D14" s="17">
        <f t="shared" si="0"/>
        <v>0.5</v>
      </c>
      <c r="E14" s="18">
        <f t="shared" si="1"/>
        <v>0.5</v>
      </c>
      <c r="F14" s="46">
        <f t="shared" si="3"/>
        <v>0</v>
      </c>
      <c r="G14" s="14">
        <f t="shared" si="2"/>
        <v>88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24">
        <v>42308</v>
      </c>
      <c r="B15" s="25">
        <v>84</v>
      </c>
      <c r="C15" s="25">
        <v>88</v>
      </c>
      <c r="D15" s="17">
        <f t="shared" si="0"/>
        <v>4</v>
      </c>
      <c r="E15" s="18">
        <f t="shared" si="1"/>
        <v>4</v>
      </c>
      <c r="F15" s="46">
        <f t="shared" si="3"/>
        <v>0</v>
      </c>
      <c r="G15" s="14">
        <f t="shared" si="2"/>
        <v>88</v>
      </c>
      <c r="H15" s="5"/>
      <c r="I15" s="7" t="s">
        <v>266</v>
      </c>
      <c r="J15" s="7">
        <f>(SUMPRODUCT(D3:D48,D3:D48))/J2</f>
        <v>20.305555555555557</v>
      </c>
      <c r="K15" s="7">
        <f>(SUMPRODUCT(D51:D111,D51:D111))/K2</f>
        <v>647.12307692307695</v>
      </c>
      <c r="L15" s="5"/>
      <c r="M15" s="5"/>
      <c r="N15" s="5"/>
    </row>
    <row r="16" spans="1:14" ht="15.75" customHeight="1" x14ac:dyDescent="0.2">
      <c r="A16" s="24">
        <v>42309</v>
      </c>
      <c r="B16" s="25">
        <v>80.5</v>
      </c>
      <c r="C16" s="25">
        <v>88</v>
      </c>
      <c r="D16" s="17">
        <f t="shared" si="0"/>
        <v>7.5</v>
      </c>
      <c r="E16" s="18">
        <f t="shared" si="1"/>
        <v>7.5</v>
      </c>
      <c r="F16" s="46">
        <f t="shared" si="3"/>
        <v>0</v>
      </c>
      <c r="G16" s="14">
        <f t="shared" si="2"/>
        <v>88</v>
      </c>
      <c r="H16" s="5"/>
      <c r="I16" s="7" t="s">
        <v>267</v>
      </c>
      <c r="J16" s="7">
        <f>ABS(1-J13)</f>
        <v>1.1869436201780381E-2</v>
      </c>
      <c r="K16" s="7">
        <f>ABS(1-K13)</f>
        <v>0.34784385857347233</v>
      </c>
      <c r="L16" s="5"/>
      <c r="M16" s="5"/>
      <c r="N16" s="5"/>
    </row>
    <row r="17" spans="1:14" ht="15.75" customHeight="1" x14ac:dyDescent="0.2">
      <c r="A17" s="24">
        <v>42310</v>
      </c>
      <c r="B17" s="25">
        <v>77</v>
      </c>
      <c r="C17" s="25">
        <v>88</v>
      </c>
      <c r="D17" s="17">
        <f t="shared" si="0"/>
        <v>11</v>
      </c>
      <c r="E17" s="18">
        <f t="shared" si="1"/>
        <v>11</v>
      </c>
      <c r="F17" s="46">
        <f t="shared" si="3"/>
        <v>0</v>
      </c>
      <c r="G17" s="14">
        <f t="shared" si="2"/>
        <v>88</v>
      </c>
      <c r="H17" s="5"/>
      <c r="I17" s="7" t="s">
        <v>287</v>
      </c>
      <c r="J17" s="26">
        <f>J2/J3</f>
        <v>3.5</v>
      </c>
      <c r="K17" s="26">
        <f>K2/K3</f>
        <v>2.7083333333333335</v>
      </c>
      <c r="L17" s="5"/>
      <c r="M17" s="5"/>
      <c r="N17" s="5"/>
    </row>
    <row r="18" spans="1:14" ht="15.75" customHeight="1" x14ac:dyDescent="0.2">
      <c r="A18" s="24">
        <v>42311</v>
      </c>
      <c r="B18" s="25">
        <v>73.5</v>
      </c>
      <c r="C18" s="25">
        <v>64</v>
      </c>
      <c r="D18" s="17">
        <f t="shared" si="0"/>
        <v>-9.5</v>
      </c>
      <c r="E18" s="18">
        <f t="shared" si="1"/>
        <v>0</v>
      </c>
      <c r="F18" s="46">
        <f t="shared" si="3"/>
        <v>24</v>
      </c>
      <c r="G18" s="14">
        <f t="shared" si="2"/>
        <v>73.5</v>
      </c>
      <c r="H18" s="5"/>
      <c r="I18" s="7" t="s">
        <v>314</v>
      </c>
      <c r="J18" s="26">
        <f>STDEV(F3:F48)</f>
        <v>6.04890781168681</v>
      </c>
      <c r="K18" s="26">
        <f>STDEV(F51:F111)</f>
        <v>6.3601987122710613</v>
      </c>
      <c r="L18" s="5"/>
      <c r="M18" s="5"/>
      <c r="N18" s="5"/>
    </row>
    <row r="19" spans="1:14" ht="15.75" customHeight="1" x14ac:dyDescent="0.2">
      <c r="A19" s="24">
        <v>42312</v>
      </c>
      <c r="B19" s="25">
        <v>70</v>
      </c>
      <c r="C19" s="25">
        <v>64</v>
      </c>
      <c r="D19" s="17">
        <f t="shared" si="0"/>
        <v>-6</v>
      </c>
      <c r="E19" s="18">
        <f t="shared" si="1"/>
        <v>0</v>
      </c>
      <c r="F19" s="46">
        <f t="shared" si="3"/>
        <v>0</v>
      </c>
      <c r="G19" s="14">
        <f t="shared" si="2"/>
        <v>70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24">
        <v>42313</v>
      </c>
      <c r="B20" s="25">
        <v>66.5</v>
      </c>
      <c r="C20" s="25">
        <v>58</v>
      </c>
      <c r="D20" s="17">
        <f t="shared" si="0"/>
        <v>-8.5</v>
      </c>
      <c r="E20" s="18">
        <f t="shared" si="1"/>
        <v>0</v>
      </c>
      <c r="F20" s="46">
        <f t="shared" si="3"/>
        <v>6</v>
      </c>
      <c r="G20" s="14">
        <f t="shared" si="2"/>
        <v>66.5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24">
        <v>42314</v>
      </c>
      <c r="B21" s="25">
        <v>63</v>
      </c>
      <c r="C21" s="25">
        <v>53</v>
      </c>
      <c r="D21" s="17">
        <f t="shared" si="0"/>
        <v>-10</v>
      </c>
      <c r="E21" s="18">
        <f t="shared" si="1"/>
        <v>0</v>
      </c>
      <c r="F21" s="46">
        <f t="shared" si="3"/>
        <v>5</v>
      </c>
      <c r="G21" s="14">
        <f t="shared" si="2"/>
        <v>63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24">
        <v>42315</v>
      </c>
      <c r="B22" s="25">
        <v>59.5</v>
      </c>
      <c r="C22" s="25">
        <v>53</v>
      </c>
      <c r="D22" s="17">
        <f t="shared" si="0"/>
        <v>-6.5</v>
      </c>
      <c r="E22" s="18">
        <f t="shared" si="1"/>
        <v>0</v>
      </c>
      <c r="F22" s="46">
        <f t="shared" si="3"/>
        <v>0</v>
      </c>
      <c r="G22" s="14">
        <f t="shared" si="2"/>
        <v>59.5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24">
        <v>42316</v>
      </c>
      <c r="B23" s="25">
        <v>56</v>
      </c>
      <c r="C23" s="25">
        <v>50</v>
      </c>
      <c r="D23" s="17">
        <f t="shared" si="0"/>
        <v>-6</v>
      </c>
      <c r="E23" s="18">
        <f t="shared" si="1"/>
        <v>0</v>
      </c>
      <c r="F23" s="46">
        <f t="shared" si="3"/>
        <v>3</v>
      </c>
      <c r="G23" s="14">
        <f t="shared" si="2"/>
        <v>56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24">
        <v>42317</v>
      </c>
      <c r="B24" s="25">
        <v>52.5</v>
      </c>
      <c r="C24" s="25">
        <v>45.5</v>
      </c>
      <c r="D24" s="17">
        <f t="shared" si="0"/>
        <v>-7</v>
      </c>
      <c r="E24" s="18">
        <f t="shared" si="1"/>
        <v>0</v>
      </c>
      <c r="F24" s="46">
        <f t="shared" si="3"/>
        <v>4.5</v>
      </c>
      <c r="G24" s="14">
        <f t="shared" si="2"/>
        <v>52.5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24">
        <v>42318</v>
      </c>
      <c r="B25" s="25">
        <v>49</v>
      </c>
      <c r="C25" s="25">
        <v>45.5</v>
      </c>
      <c r="D25" s="17">
        <f t="shared" si="0"/>
        <v>-3.5</v>
      </c>
      <c r="E25" s="18">
        <f t="shared" si="1"/>
        <v>0</v>
      </c>
      <c r="F25" s="46">
        <f t="shared" si="3"/>
        <v>0</v>
      </c>
      <c r="G25" s="14">
        <f t="shared" si="2"/>
        <v>49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24">
        <v>42319</v>
      </c>
      <c r="B26" s="25">
        <v>45.5</v>
      </c>
      <c r="C26" s="25">
        <v>45.5</v>
      </c>
      <c r="D26" s="17">
        <f t="shared" si="0"/>
        <v>0</v>
      </c>
      <c r="E26" s="18">
        <f t="shared" si="1"/>
        <v>0</v>
      </c>
      <c r="F26" s="46">
        <f t="shared" si="3"/>
        <v>0</v>
      </c>
      <c r="G26" s="14">
        <f t="shared" si="2"/>
        <v>45.5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24">
        <v>42320</v>
      </c>
      <c r="B27" s="25">
        <v>42</v>
      </c>
      <c r="C27" s="25">
        <v>32.25</v>
      </c>
      <c r="D27" s="17">
        <f t="shared" si="0"/>
        <v>-9.75</v>
      </c>
      <c r="E27" s="18">
        <f t="shared" si="1"/>
        <v>0</v>
      </c>
      <c r="F27" s="46">
        <f t="shared" si="3"/>
        <v>13.25</v>
      </c>
      <c r="G27" s="14">
        <f t="shared" si="2"/>
        <v>42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24">
        <v>42321</v>
      </c>
      <c r="B28" s="25">
        <v>38.5</v>
      </c>
      <c r="C28" s="25">
        <v>32.25</v>
      </c>
      <c r="D28" s="17">
        <f t="shared" si="0"/>
        <v>-6.25</v>
      </c>
      <c r="E28" s="18">
        <f t="shared" si="1"/>
        <v>0</v>
      </c>
      <c r="F28" s="46">
        <f t="shared" si="3"/>
        <v>0</v>
      </c>
      <c r="G28" s="14">
        <f t="shared" si="2"/>
        <v>38.5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24">
        <v>42322</v>
      </c>
      <c r="B29" s="25">
        <v>35</v>
      </c>
      <c r="C29" s="25">
        <v>32.25</v>
      </c>
      <c r="D29" s="17">
        <f t="shared" si="0"/>
        <v>-2.75</v>
      </c>
      <c r="E29" s="18">
        <f t="shared" si="1"/>
        <v>0</v>
      </c>
      <c r="F29" s="46">
        <f t="shared" si="3"/>
        <v>0</v>
      </c>
      <c r="G29" s="14">
        <f t="shared" si="2"/>
        <v>35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24">
        <v>42323</v>
      </c>
      <c r="B30" s="25">
        <v>31.5</v>
      </c>
      <c r="C30" s="25">
        <v>32.25</v>
      </c>
      <c r="D30" s="17">
        <f t="shared" si="0"/>
        <v>0.75</v>
      </c>
      <c r="E30" s="18">
        <f t="shared" si="1"/>
        <v>0.75</v>
      </c>
      <c r="F30" s="46">
        <f t="shared" si="3"/>
        <v>0</v>
      </c>
      <c r="G30" s="14">
        <f t="shared" si="2"/>
        <v>32.25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24">
        <v>42324</v>
      </c>
      <c r="B31" s="25">
        <v>28</v>
      </c>
      <c r="C31" s="25">
        <v>32.25</v>
      </c>
      <c r="D31" s="17">
        <f t="shared" si="0"/>
        <v>4.25</v>
      </c>
      <c r="E31" s="18">
        <f t="shared" si="1"/>
        <v>4.25</v>
      </c>
      <c r="F31" s="46">
        <f t="shared" si="3"/>
        <v>0</v>
      </c>
      <c r="G31" s="14">
        <f t="shared" si="2"/>
        <v>32.25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24">
        <v>42325</v>
      </c>
      <c r="B32" s="25">
        <v>24.5</v>
      </c>
      <c r="C32" s="25">
        <v>32.25</v>
      </c>
      <c r="D32" s="17">
        <f t="shared" si="0"/>
        <v>7.75</v>
      </c>
      <c r="E32" s="18">
        <f t="shared" si="1"/>
        <v>7.75</v>
      </c>
      <c r="F32" s="46">
        <f t="shared" si="3"/>
        <v>0</v>
      </c>
      <c r="G32" s="14">
        <f t="shared" si="2"/>
        <v>32.25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24">
        <v>42326</v>
      </c>
      <c r="B33" s="25">
        <v>21</v>
      </c>
      <c r="C33" s="25">
        <v>30.25</v>
      </c>
      <c r="D33" s="17">
        <f t="shared" si="0"/>
        <v>9.25</v>
      </c>
      <c r="E33" s="18">
        <f t="shared" si="1"/>
        <v>9.25</v>
      </c>
      <c r="F33" s="46">
        <f t="shared" si="3"/>
        <v>2</v>
      </c>
      <c r="G33" s="14">
        <f t="shared" si="2"/>
        <v>30.25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24">
        <v>42327</v>
      </c>
      <c r="B34" s="25">
        <v>17.5</v>
      </c>
      <c r="C34" s="25">
        <v>30.25</v>
      </c>
      <c r="D34" s="17">
        <f t="shared" si="0"/>
        <v>12.75</v>
      </c>
      <c r="E34" s="18">
        <f t="shared" si="1"/>
        <v>12.75</v>
      </c>
      <c r="F34" s="46">
        <f t="shared" si="3"/>
        <v>0</v>
      </c>
      <c r="G34" s="14">
        <f t="shared" si="2"/>
        <v>30.25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24">
        <v>42328</v>
      </c>
      <c r="B35" s="25">
        <v>14</v>
      </c>
      <c r="C35" s="25">
        <v>30.25</v>
      </c>
      <c r="D35" s="17">
        <f t="shared" si="0"/>
        <v>16.25</v>
      </c>
      <c r="E35" s="18">
        <f t="shared" si="1"/>
        <v>16.25</v>
      </c>
      <c r="F35" s="46">
        <f t="shared" si="3"/>
        <v>0</v>
      </c>
      <c r="G35" s="14">
        <f t="shared" si="2"/>
        <v>30.25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24">
        <v>42329</v>
      </c>
      <c r="B36" s="25">
        <v>10.5</v>
      </c>
      <c r="C36" s="25">
        <v>26.25</v>
      </c>
      <c r="D36" s="17">
        <f t="shared" si="0"/>
        <v>15.75</v>
      </c>
      <c r="E36" s="18">
        <f t="shared" si="1"/>
        <v>15.75</v>
      </c>
      <c r="F36" s="46">
        <f t="shared" si="3"/>
        <v>4</v>
      </c>
      <c r="G36" s="14">
        <f t="shared" si="2"/>
        <v>26.25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24">
        <v>42330</v>
      </c>
      <c r="B37" s="25">
        <v>7</v>
      </c>
      <c r="C37" s="25">
        <v>26.25</v>
      </c>
      <c r="D37" s="17">
        <f t="shared" si="0"/>
        <v>19.25</v>
      </c>
      <c r="E37" s="18">
        <f t="shared" si="1"/>
        <v>19.25</v>
      </c>
      <c r="F37" s="46">
        <f t="shared" si="3"/>
        <v>0</v>
      </c>
      <c r="G37" s="14">
        <f t="shared" si="2"/>
        <v>26.25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24">
        <v>42331</v>
      </c>
      <c r="B38" s="25">
        <v>3.5</v>
      </c>
      <c r="C38" s="25">
        <v>22.75</v>
      </c>
      <c r="D38" s="17">
        <f t="shared" si="0"/>
        <v>19.25</v>
      </c>
      <c r="E38" s="18">
        <f t="shared" si="1"/>
        <v>19.25</v>
      </c>
      <c r="F38" s="46">
        <f t="shared" si="3"/>
        <v>3.5</v>
      </c>
      <c r="G38" s="14">
        <f t="shared" si="2"/>
        <v>22.75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24">
        <v>42332</v>
      </c>
      <c r="B39" s="25">
        <v>0</v>
      </c>
      <c r="C39" s="25">
        <v>0</v>
      </c>
      <c r="D39" s="17">
        <f t="shared" si="0"/>
        <v>0</v>
      </c>
      <c r="E39" s="18">
        <f t="shared" si="1"/>
        <v>0</v>
      </c>
      <c r="F39" s="46">
        <f t="shared" si="3"/>
        <v>22.75</v>
      </c>
      <c r="G39" s="14">
        <f t="shared" si="2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28"/>
      <c r="C40" s="28"/>
      <c r="D40" s="17">
        <f t="shared" si="0"/>
        <v>0</v>
      </c>
      <c r="E40" s="18">
        <f t="shared" si="1"/>
        <v>0</v>
      </c>
      <c r="F40" s="46" t="str">
        <f t="shared" si="3"/>
        <v/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28"/>
      <c r="C41" s="28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28"/>
      <c r="C42" s="28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9"/>
      <c r="C43" s="29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30"/>
      <c r="C44" s="30"/>
      <c r="D44" s="21">
        <f t="shared" si="0"/>
        <v>0</v>
      </c>
      <c r="E44" s="22">
        <f t="shared" si="1"/>
        <v>0</v>
      </c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30"/>
      <c r="C45" s="30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30"/>
      <c r="C46" s="30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30"/>
      <c r="C47" s="30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30"/>
      <c r="C48" s="30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31"/>
      <c r="C49" s="31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31"/>
      <c r="C50" s="31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42047</v>
      </c>
      <c r="B51" s="28">
        <v>130</v>
      </c>
      <c r="C51" s="28">
        <v>130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130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42075</v>
      </c>
      <c r="B52" s="28">
        <v>127</v>
      </c>
      <c r="C52" s="28">
        <v>127</v>
      </c>
      <c r="D52" s="17">
        <f t="shared" si="5"/>
        <v>0</v>
      </c>
      <c r="E52" s="18">
        <f t="shared" si="6"/>
        <v>0</v>
      </c>
      <c r="F52" s="46">
        <f t="shared" si="3"/>
        <v>3</v>
      </c>
      <c r="G52" s="14">
        <f t="shared" si="4"/>
        <v>127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42106</v>
      </c>
      <c r="B53" s="28">
        <v>125</v>
      </c>
      <c r="C53" s="28">
        <v>127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127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42136</v>
      </c>
      <c r="B54" s="28">
        <v>122</v>
      </c>
      <c r="C54" s="28">
        <v>127</v>
      </c>
      <c r="D54" s="17">
        <f t="shared" si="5"/>
        <v>5</v>
      </c>
      <c r="E54" s="18">
        <f t="shared" si="6"/>
        <v>5</v>
      </c>
      <c r="F54" s="46">
        <f t="shared" si="3"/>
        <v>0</v>
      </c>
      <c r="G54" s="14">
        <f t="shared" si="4"/>
        <v>127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42167</v>
      </c>
      <c r="B55" s="28">
        <v>119</v>
      </c>
      <c r="C55" s="28">
        <v>127</v>
      </c>
      <c r="D55" s="17">
        <f t="shared" si="5"/>
        <v>8</v>
      </c>
      <c r="E55" s="18">
        <f t="shared" si="6"/>
        <v>8</v>
      </c>
      <c r="F55" s="46">
        <f t="shared" si="3"/>
        <v>0</v>
      </c>
      <c r="G55" s="14">
        <f t="shared" si="4"/>
        <v>127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42197</v>
      </c>
      <c r="B56" s="28">
        <v>117</v>
      </c>
      <c r="C56" s="28">
        <v>124</v>
      </c>
      <c r="D56" s="17">
        <f t="shared" si="5"/>
        <v>7</v>
      </c>
      <c r="E56" s="18">
        <f t="shared" si="6"/>
        <v>7</v>
      </c>
      <c r="F56" s="46">
        <f t="shared" si="3"/>
        <v>3</v>
      </c>
      <c r="G56" s="14">
        <f t="shared" si="4"/>
        <v>124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42228</v>
      </c>
      <c r="B57" s="28">
        <v>114</v>
      </c>
      <c r="C57" s="28">
        <v>123</v>
      </c>
      <c r="D57" s="17">
        <f t="shared" si="5"/>
        <v>9</v>
      </c>
      <c r="E57" s="18">
        <f t="shared" si="6"/>
        <v>9</v>
      </c>
      <c r="F57" s="46">
        <f t="shared" si="3"/>
        <v>1</v>
      </c>
      <c r="G57" s="14">
        <f t="shared" si="4"/>
        <v>123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42259</v>
      </c>
      <c r="B58" s="28">
        <v>111</v>
      </c>
      <c r="C58" s="28">
        <v>123</v>
      </c>
      <c r="D58" s="17">
        <f t="shared" si="5"/>
        <v>12</v>
      </c>
      <c r="E58" s="18">
        <f t="shared" si="6"/>
        <v>12</v>
      </c>
      <c r="F58" s="46">
        <f t="shared" si="3"/>
        <v>0</v>
      </c>
      <c r="G58" s="14">
        <f t="shared" si="4"/>
        <v>123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42289</v>
      </c>
      <c r="B59" s="28">
        <v>109</v>
      </c>
      <c r="C59" s="28">
        <v>117</v>
      </c>
      <c r="D59" s="17">
        <f t="shared" si="5"/>
        <v>8</v>
      </c>
      <c r="E59" s="18">
        <f t="shared" si="6"/>
        <v>8</v>
      </c>
      <c r="F59" s="46">
        <f t="shared" si="3"/>
        <v>6</v>
      </c>
      <c r="G59" s="14">
        <f t="shared" si="4"/>
        <v>117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42320</v>
      </c>
      <c r="B60" s="28">
        <v>106</v>
      </c>
      <c r="C60" s="28">
        <v>117</v>
      </c>
      <c r="D60" s="17">
        <f t="shared" si="5"/>
        <v>11</v>
      </c>
      <c r="E60" s="18">
        <f t="shared" si="6"/>
        <v>11</v>
      </c>
      <c r="F60" s="46">
        <f t="shared" si="3"/>
        <v>0</v>
      </c>
      <c r="G60" s="14">
        <f t="shared" si="4"/>
        <v>117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42350</v>
      </c>
      <c r="B61" s="28">
        <v>103</v>
      </c>
      <c r="C61" s="28">
        <v>117</v>
      </c>
      <c r="D61" s="17">
        <f t="shared" si="5"/>
        <v>14</v>
      </c>
      <c r="E61" s="18">
        <f t="shared" si="6"/>
        <v>14</v>
      </c>
      <c r="F61" s="46">
        <f t="shared" si="3"/>
        <v>0</v>
      </c>
      <c r="G61" s="14">
        <f t="shared" si="4"/>
        <v>117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223</v>
      </c>
      <c r="B62" s="28">
        <v>100</v>
      </c>
      <c r="C62" s="28">
        <v>117</v>
      </c>
      <c r="D62" s="17">
        <f t="shared" si="5"/>
        <v>17</v>
      </c>
      <c r="E62" s="18">
        <f t="shared" si="6"/>
        <v>17</v>
      </c>
      <c r="F62" s="46">
        <f t="shared" si="3"/>
        <v>0</v>
      </c>
      <c r="G62" s="14">
        <f t="shared" si="4"/>
        <v>117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224</v>
      </c>
      <c r="B63" s="28">
        <v>98</v>
      </c>
      <c r="C63" s="28">
        <v>117</v>
      </c>
      <c r="D63" s="17">
        <f t="shared" si="5"/>
        <v>19</v>
      </c>
      <c r="E63" s="18">
        <f t="shared" si="6"/>
        <v>19</v>
      </c>
      <c r="F63" s="46">
        <f t="shared" si="3"/>
        <v>0</v>
      </c>
      <c r="G63" s="14">
        <f t="shared" si="4"/>
        <v>117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225</v>
      </c>
      <c r="B64" s="28">
        <v>95</v>
      </c>
      <c r="C64" s="28">
        <v>117</v>
      </c>
      <c r="D64" s="17">
        <f t="shared" si="5"/>
        <v>22</v>
      </c>
      <c r="E64" s="18">
        <f t="shared" si="6"/>
        <v>22</v>
      </c>
      <c r="F64" s="46">
        <f t="shared" si="3"/>
        <v>0</v>
      </c>
      <c r="G64" s="14">
        <f t="shared" si="4"/>
        <v>117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226</v>
      </c>
      <c r="B65" s="28">
        <v>92</v>
      </c>
      <c r="C65" s="28">
        <v>111</v>
      </c>
      <c r="D65" s="17">
        <f t="shared" si="5"/>
        <v>19</v>
      </c>
      <c r="E65" s="18">
        <f t="shared" si="6"/>
        <v>19</v>
      </c>
      <c r="F65" s="46">
        <f t="shared" si="3"/>
        <v>6</v>
      </c>
      <c r="G65" s="14">
        <f t="shared" si="4"/>
        <v>111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227</v>
      </c>
      <c r="B66" s="28">
        <v>90</v>
      </c>
      <c r="C66" s="28">
        <v>105</v>
      </c>
      <c r="D66" s="17">
        <f t="shared" si="5"/>
        <v>15</v>
      </c>
      <c r="E66" s="18">
        <f t="shared" si="6"/>
        <v>15</v>
      </c>
      <c r="F66" s="46">
        <f t="shared" si="3"/>
        <v>6</v>
      </c>
      <c r="G66" s="14">
        <f t="shared" si="4"/>
        <v>105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228</v>
      </c>
      <c r="B67" s="28">
        <v>87</v>
      </c>
      <c r="C67" s="28">
        <v>105</v>
      </c>
      <c r="D67" s="17">
        <f t="shared" si="5"/>
        <v>18</v>
      </c>
      <c r="E67" s="18">
        <f t="shared" si="6"/>
        <v>18</v>
      </c>
      <c r="F67" s="46">
        <f t="shared" si="3"/>
        <v>0</v>
      </c>
      <c r="G67" s="14">
        <f t="shared" si="4"/>
        <v>105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229</v>
      </c>
      <c r="B68" s="28">
        <v>84</v>
      </c>
      <c r="C68" s="28">
        <v>104</v>
      </c>
      <c r="D68" s="17">
        <f t="shared" si="5"/>
        <v>20</v>
      </c>
      <c r="E68" s="18">
        <f t="shared" si="6"/>
        <v>20</v>
      </c>
      <c r="F68" s="46">
        <f t="shared" si="3"/>
        <v>1</v>
      </c>
      <c r="G68" s="14">
        <f t="shared" si="4"/>
        <v>104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230</v>
      </c>
      <c r="B69" s="28">
        <v>81</v>
      </c>
      <c r="C69" s="28">
        <v>104</v>
      </c>
      <c r="D69" s="17">
        <f t="shared" si="5"/>
        <v>23</v>
      </c>
      <c r="E69" s="18">
        <f t="shared" si="6"/>
        <v>23</v>
      </c>
      <c r="F69" s="46">
        <f t="shared" ref="F69:F111" si="7">IF(B68,C68-C69,"")</f>
        <v>0</v>
      </c>
      <c r="G69" s="14">
        <f t="shared" si="4"/>
        <v>104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231</v>
      </c>
      <c r="B70" s="28">
        <v>79</v>
      </c>
      <c r="C70" s="28">
        <v>102</v>
      </c>
      <c r="D70" s="17">
        <f t="shared" si="5"/>
        <v>23</v>
      </c>
      <c r="E70" s="18">
        <f t="shared" si="6"/>
        <v>23</v>
      </c>
      <c r="F70" s="46">
        <f t="shared" si="7"/>
        <v>2</v>
      </c>
      <c r="G70" s="14">
        <f t="shared" si="4"/>
        <v>102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232</v>
      </c>
      <c r="B71" s="28">
        <v>76</v>
      </c>
      <c r="C71" s="28">
        <v>102</v>
      </c>
      <c r="D71" s="17">
        <f t="shared" si="5"/>
        <v>26</v>
      </c>
      <c r="E71" s="18">
        <f t="shared" si="6"/>
        <v>26</v>
      </c>
      <c r="F71" s="46">
        <f t="shared" si="7"/>
        <v>0</v>
      </c>
      <c r="G71" s="14">
        <f t="shared" si="4"/>
        <v>102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233</v>
      </c>
      <c r="B72" s="28">
        <v>73</v>
      </c>
      <c r="C72" s="28">
        <v>102</v>
      </c>
      <c r="D72" s="17">
        <f t="shared" si="5"/>
        <v>29</v>
      </c>
      <c r="E72" s="18">
        <f t="shared" si="6"/>
        <v>29</v>
      </c>
      <c r="F72" s="46">
        <f t="shared" si="7"/>
        <v>0</v>
      </c>
      <c r="G72" s="14">
        <f t="shared" si="4"/>
        <v>102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234</v>
      </c>
      <c r="B73" s="28">
        <v>71</v>
      </c>
      <c r="C73" s="28">
        <v>102</v>
      </c>
      <c r="D73" s="17">
        <f t="shared" si="5"/>
        <v>31</v>
      </c>
      <c r="E73" s="18">
        <f t="shared" si="6"/>
        <v>31</v>
      </c>
      <c r="F73" s="46">
        <f t="shared" si="7"/>
        <v>0</v>
      </c>
      <c r="G73" s="14">
        <f t="shared" si="4"/>
        <v>102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235</v>
      </c>
      <c r="B74" s="28">
        <v>68</v>
      </c>
      <c r="C74" s="28">
        <v>102</v>
      </c>
      <c r="D74" s="17">
        <f t="shared" si="5"/>
        <v>34</v>
      </c>
      <c r="E74" s="18">
        <f t="shared" si="6"/>
        <v>34</v>
      </c>
      <c r="F74" s="46">
        <f t="shared" si="7"/>
        <v>0</v>
      </c>
      <c r="G74" s="14">
        <f t="shared" si="4"/>
        <v>102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236</v>
      </c>
      <c r="B75" s="28">
        <v>65</v>
      </c>
      <c r="C75" s="28">
        <v>102</v>
      </c>
      <c r="D75" s="17">
        <f t="shared" si="5"/>
        <v>37</v>
      </c>
      <c r="E75" s="18">
        <f t="shared" si="6"/>
        <v>37</v>
      </c>
      <c r="F75" s="46">
        <f t="shared" si="7"/>
        <v>0</v>
      </c>
      <c r="G75" s="14">
        <f t="shared" si="4"/>
        <v>102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237</v>
      </c>
      <c r="B76" s="28">
        <v>62</v>
      </c>
      <c r="C76" s="28">
        <v>102</v>
      </c>
      <c r="D76" s="17">
        <f t="shared" si="5"/>
        <v>40</v>
      </c>
      <c r="E76" s="18">
        <f t="shared" si="6"/>
        <v>40</v>
      </c>
      <c r="F76" s="46">
        <f t="shared" si="7"/>
        <v>0</v>
      </c>
      <c r="G76" s="14">
        <f t="shared" si="4"/>
        <v>102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238</v>
      </c>
      <c r="B77" s="28">
        <v>60</v>
      </c>
      <c r="C77" s="28">
        <v>102</v>
      </c>
      <c r="D77" s="17">
        <f t="shared" si="5"/>
        <v>42</v>
      </c>
      <c r="E77" s="18">
        <f t="shared" si="6"/>
        <v>42</v>
      </c>
      <c r="F77" s="46">
        <f t="shared" si="7"/>
        <v>0</v>
      </c>
      <c r="G77" s="14">
        <f t="shared" si="4"/>
        <v>102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239</v>
      </c>
      <c r="B78" s="28">
        <v>57</v>
      </c>
      <c r="C78" s="28">
        <v>102</v>
      </c>
      <c r="D78" s="17">
        <f t="shared" si="5"/>
        <v>45</v>
      </c>
      <c r="E78" s="18">
        <f t="shared" si="6"/>
        <v>45</v>
      </c>
      <c r="F78" s="46">
        <f t="shared" si="7"/>
        <v>0</v>
      </c>
      <c r="G78" s="14">
        <f t="shared" si="4"/>
        <v>102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240</v>
      </c>
      <c r="B79" s="28">
        <v>54</v>
      </c>
      <c r="C79" s="28">
        <v>99</v>
      </c>
      <c r="D79" s="17">
        <f t="shared" si="5"/>
        <v>45</v>
      </c>
      <c r="E79" s="18">
        <f t="shared" si="6"/>
        <v>45</v>
      </c>
      <c r="F79" s="46">
        <f t="shared" si="7"/>
        <v>3</v>
      </c>
      <c r="G79" s="14">
        <f t="shared" si="4"/>
        <v>99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241</v>
      </c>
      <c r="B80" s="28">
        <v>52</v>
      </c>
      <c r="C80" s="28">
        <v>99</v>
      </c>
      <c r="D80" s="17">
        <f t="shared" si="5"/>
        <v>47</v>
      </c>
      <c r="E80" s="18">
        <f t="shared" si="6"/>
        <v>47</v>
      </c>
      <c r="F80" s="46">
        <f t="shared" si="7"/>
        <v>0</v>
      </c>
      <c r="G80" s="14">
        <f t="shared" si="4"/>
        <v>99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42370</v>
      </c>
      <c r="B81" s="28">
        <v>49</v>
      </c>
      <c r="C81" s="28">
        <v>99</v>
      </c>
      <c r="D81" s="17">
        <f t="shared" si="5"/>
        <v>50</v>
      </c>
      <c r="E81" s="18">
        <f t="shared" si="6"/>
        <v>50</v>
      </c>
      <c r="F81" s="46">
        <f t="shared" si="7"/>
        <v>0</v>
      </c>
      <c r="G81" s="14">
        <f t="shared" si="4"/>
        <v>99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42401</v>
      </c>
      <c r="B82" s="28">
        <v>46</v>
      </c>
      <c r="C82" s="28">
        <v>99</v>
      </c>
      <c r="D82" s="17">
        <f t="shared" si="5"/>
        <v>53</v>
      </c>
      <c r="E82" s="18">
        <f t="shared" si="6"/>
        <v>53</v>
      </c>
      <c r="F82" s="46">
        <f t="shared" si="7"/>
        <v>0</v>
      </c>
      <c r="G82" s="14">
        <f t="shared" si="4"/>
        <v>99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42430</v>
      </c>
      <c r="B83" s="28">
        <v>43</v>
      </c>
      <c r="C83" s="28">
        <v>99</v>
      </c>
      <c r="D83" s="17">
        <f t="shared" si="5"/>
        <v>56</v>
      </c>
      <c r="E83" s="18">
        <f t="shared" si="6"/>
        <v>56</v>
      </c>
      <c r="F83" s="46">
        <f t="shared" si="7"/>
        <v>0</v>
      </c>
      <c r="G83" s="14">
        <f t="shared" si="4"/>
        <v>99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42461</v>
      </c>
      <c r="B84" s="28">
        <v>41</v>
      </c>
      <c r="C84" s="28">
        <v>95</v>
      </c>
      <c r="D84" s="17">
        <f t="shared" si="5"/>
        <v>54</v>
      </c>
      <c r="E84" s="18">
        <f t="shared" si="6"/>
        <v>54</v>
      </c>
      <c r="F84" s="46">
        <f t="shared" si="7"/>
        <v>4</v>
      </c>
      <c r="G84" s="14">
        <f t="shared" si="4"/>
        <v>95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42491</v>
      </c>
      <c r="B85" s="28">
        <v>38</v>
      </c>
      <c r="C85" s="28">
        <v>91</v>
      </c>
      <c r="D85" s="17">
        <f t="shared" si="5"/>
        <v>53</v>
      </c>
      <c r="E85" s="18">
        <f t="shared" si="6"/>
        <v>53</v>
      </c>
      <c r="F85" s="46">
        <f t="shared" si="7"/>
        <v>4</v>
      </c>
      <c r="G85" s="14">
        <f t="shared" si="4"/>
        <v>91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42522</v>
      </c>
      <c r="B86" s="28">
        <v>35</v>
      </c>
      <c r="C86" s="28">
        <v>91</v>
      </c>
      <c r="D86" s="17">
        <f t="shared" si="5"/>
        <v>56</v>
      </c>
      <c r="E86" s="18">
        <f t="shared" si="6"/>
        <v>56</v>
      </c>
      <c r="F86" s="46">
        <f t="shared" si="7"/>
        <v>0</v>
      </c>
      <c r="G86" s="14">
        <f t="shared" si="4"/>
        <v>91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42552</v>
      </c>
      <c r="B87" s="28">
        <v>33</v>
      </c>
      <c r="C87" s="28">
        <v>91</v>
      </c>
      <c r="D87" s="17">
        <f t="shared" si="5"/>
        <v>58</v>
      </c>
      <c r="E87" s="18">
        <f t="shared" si="6"/>
        <v>58</v>
      </c>
      <c r="F87" s="46">
        <f t="shared" si="7"/>
        <v>0</v>
      </c>
      <c r="G87" s="14">
        <f t="shared" si="4"/>
        <v>91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42583</v>
      </c>
      <c r="B88" s="28">
        <v>30</v>
      </c>
      <c r="C88" s="28">
        <v>91</v>
      </c>
      <c r="D88" s="17">
        <f t="shared" si="5"/>
        <v>61</v>
      </c>
      <c r="E88" s="18">
        <f t="shared" si="6"/>
        <v>61</v>
      </c>
      <c r="F88" s="46">
        <f t="shared" si="7"/>
        <v>0</v>
      </c>
      <c r="G88" s="14">
        <f t="shared" si="4"/>
        <v>91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42614</v>
      </c>
      <c r="B89" s="28">
        <v>27</v>
      </c>
      <c r="C89" s="28">
        <v>91</v>
      </c>
      <c r="D89" s="17">
        <f t="shared" si="5"/>
        <v>64</v>
      </c>
      <c r="E89" s="18">
        <f t="shared" si="6"/>
        <v>64</v>
      </c>
      <c r="F89" s="46">
        <f t="shared" si="7"/>
        <v>0</v>
      </c>
      <c r="G89" s="14">
        <f t="shared" si="4"/>
        <v>91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42644</v>
      </c>
      <c r="B90" s="28">
        <v>24</v>
      </c>
      <c r="C90" s="28">
        <v>88</v>
      </c>
      <c r="D90" s="17">
        <f t="shared" si="5"/>
        <v>64</v>
      </c>
      <c r="E90" s="18">
        <f t="shared" si="6"/>
        <v>64</v>
      </c>
      <c r="F90" s="46">
        <f t="shared" si="7"/>
        <v>3</v>
      </c>
      <c r="G90" s="14">
        <f t="shared" si="4"/>
        <v>88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42675</v>
      </c>
      <c r="B91" s="28">
        <v>22</v>
      </c>
      <c r="C91" s="28">
        <v>88</v>
      </c>
      <c r="D91" s="17">
        <f t="shared" si="5"/>
        <v>66</v>
      </c>
      <c r="E91" s="18">
        <f t="shared" si="6"/>
        <v>66</v>
      </c>
      <c r="F91" s="46">
        <f t="shared" si="7"/>
        <v>0</v>
      </c>
      <c r="G91" s="14">
        <f t="shared" si="4"/>
        <v>88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42705</v>
      </c>
      <c r="B92" s="28">
        <v>19</v>
      </c>
      <c r="C92" s="28">
        <v>88</v>
      </c>
      <c r="D92" s="17">
        <f t="shared" si="5"/>
        <v>69</v>
      </c>
      <c r="E92" s="18">
        <f t="shared" si="6"/>
        <v>69</v>
      </c>
      <c r="F92" s="46">
        <f t="shared" si="7"/>
        <v>0</v>
      </c>
      <c r="G92" s="14">
        <f t="shared" si="4"/>
        <v>88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242</v>
      </c>
      <c r="B93" s="28">
        <v>16</v>
      </c>
      <c r="C93" s="28">
        <v>88</v>
      </c>
      <c r="D93" s="17">
        <f t="shared" si="5"/>
        <v>72</v>
      </c>
      <c r="E93" s="18">
        <f t="shared" si="6"/>
        <v>72</v>
      </c>
      <c r="F93" s="46">
        <f t="shared" si="7"/>
        <v>0</v>
      </c>
      <c r="G93" s="14">
        <f t="shared" si="4"/>
        <v>88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243</v>
      </c>
      <c r="B94" s="28">
        <v>14</v>
      </c>
      <c r="C94" s="28">
        <v>80</v>
      </c>
      <c r="D94" s="17">
        <f t="shared" si="5"/>
        <v>66</v>
      </c>
      <c r="E94" s="18">
        <f t="shared" si="6"/>
        <v>66</v>
      </c>
      <c r="F94" s="46">
        <f t="shared" si="7"/>
        <v>8</v>
      </c>
      <c r="G94" s="14">
        <f t="shared" si="4"/>
        <v>80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244</v>
      </c>
      <c r="B95" s="28">
        <v>11</v>
      </c>
      <c r="C95" s="28">
        <v>80</v>
      </c>
      <c r="D95" s="17">
        <f t="shared" si="5"/>
        <v>69</v>
      </c>
      <c r="E95" s="18">
        <f t="shared" si="6"/>
        <v>69</v>
      </c>
      <c r="F95" s="46">
        <f t="shared" si="7"/>
        <v>0</v>
      </c>
      <c r="G95" s="14">
        <f t="shared" si="4"/>
        <v>80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245</v>
      </c>
      <c r="B96" s="28">
        <v>8</v>
      </c>
      <c r="C96" s="28">
        <v>80</v>
      </c>
      <c r="D96" s="17">
        <f t="shared" si="5"/>
        <v>72</v>
      </c>
      <c r="E96" s="18">
        <f t="shared" si="6"/>
        <v>72</v>
      </c>
      <c r="F96" s="46">
        <f t="shared" si="7"/>
        <v>0</v>
      </c>
      <c r="G96" s="14">
        <f t="shared" si="4"/>
        <v>80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246</v>
      </c>
      <c r="B97" s="28">
        <v>5</v>
      </c>
      <c r="C97" s="28">
        <v>60</v>
      </c>
      <c r="D97" s="17">
        <f t="shared" si="5"/>
        <v>55</v>
      </c>
      <c r="E97" s="18">
        <f t="shared" si="6"/>
        <v>55</v>
      </c>
      <c r="F97" s="46">
        <f t="shared" si="7"/>
        <v>20</v>
      </c>
      <c r="G97" s="14">
        <f t="shared" si="4"/>
        <v>60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247</v>
      </c>
      <c r="B98" s="28">
        <v>3</v>
      </c>
      <c r="C98" s="28">
        <v>35</v>
      </c>
      <c r="D98" s="17">
        <f t="shared" si="5"/>
        <v>32</v>
      </c>
      <c r="E98" s="18">
        <f t="shared" si="6"/>
        <v>32</v>
      </c>
      <c r="F98" s="46">
        <f t="shared" si="7"/>
        <v>25</v>
      </c>
      <c r="G98" s="14">
        <f t="shared" si="4"/>
        <v>35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248</v>
      </c>
      <c r="B99" s="28">
        <v>0</v>
      </c>
      <c r="C99" s="28">
        <v>4</v>
      </c>
      <c r="D99" s="17">
        <f t="shared" si="5"/>
        <v>4</v>
      </c>
      <c r="E99" s="18">
        <f t="shared" si="6"/>
        <v>4</v>
      </c>
      <c r="F99" s="46">
        <f t="shared" si="7"/>
        <v>31</v>
      </c>
      <c r="G99" s="14">
        <f t="shared" si="4"/>
        <v>4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28"/>
      <c r="C100" s="28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28"/>
      <c r="C101" s="28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28"/>
      <c r="C102" s="28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28"/>
      <c r="C103" s="28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28"/>
      <c r="C104" s="28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28"/>
      <c r="C105" s="28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28"/>
      <c r="C106" s="28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28"/>
      <c r="C107" s="28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28"/>
      <c r="C108" s="28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28"/>
      <c r="C109" s="28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28"/>
      <c r="C110" s="28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28"/>
      <c r="C111" s="28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31"/>
      <c r="C112" s="31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31"/>
      <c r="C113" s="31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31"/>
      <c r="C114" s="31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31"/>
      <c r="C115" s="31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31"/>
      <c r="C116" s="31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31"/>
      <c r="C117" s="31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31"/>
      <c r="C118" s="31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31"/>
      <c r="C119" s="31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31"/>
      <c r="C120" s="31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31"/>
      <c r="C121" s="31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31"/>
      <c r="C122" s="31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31"/>
      <c r="C123" s="31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31"/>
      <c r="C124" s="31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31"/>
      <c r="C125" s="31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31"/>
      <c r="C126" s="31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31"/>
      <c r="C127" s="31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31"/>
      <c r="C128" s="31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31"/>
      <c r="C129" s="31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31"/>
      <c r="C130" s="31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31"/>
      <c r="C131" s="31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31"/>
      <c r="C132" s="31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31"/>
      <c r="C133" s="31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31"/>
      <c r="C134" s="31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31"/>
      <c r="C135" s="31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31"/>
      <c r="C136" s="31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31"/>
      <c r="C137" s="31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31"/>
      <c r="C138" s="31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31"/>
      <c r="C139" s="31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31"/>
      <c r="C140" s="31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31"/>
      <c r="C141" s="31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31"/>
      <c r="C142" s="31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31"/>
      <c r="C143" s="31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31"/>
      <c r="C144" s="31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31"/>
      <c r="C145" s="31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31"/>
      <c r="C146" s="31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31"/>
      <c r="C147" s="31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31"/>
      <c r="C148" s="31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31"/>
      <c r="C149" s="31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31"/>
      <c r="C150" s="31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31"/>
      <c r="C151" s="31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31"/>
      <c r="C152" s="31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31"/>
      <c r="C153" s="31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31"/>
      <c r="C154" s="31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31"/>
      <c r="C155" s="31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31"/>
      <c r="C156" s="31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31"/>
      <c r="C157" s="31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31"/>
      <c r="C158" s="31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31"/>
      <c r="C159" s="31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31"/>
      <c r="C160" s="31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31"/>
      <c r="C161" s="31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31"/>
      <c r="C162" s="31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31"/>
      <c r="C163" s="31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31"/>
      <c r="C164" s="31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31"/>
      <c r="C165" s="31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31"/>
      <c r="C166" s="31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31"/>
      <c r="C167" s="31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31"/>
      <c r="C168" s="31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31"/>
      <c r="C169" s="31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31"/>
      <c r="C170" s="31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31"/>
      <c r="C171" s="31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31"/>
      <c r="C172" s="31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31"/>
      <c r="C173" s="31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31"/>
      <c r="C174" s="31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31"/>
      <c r="C175" s="31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31"/>
      <c r="C176" s="31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31"/>
      <c r="C177" s="31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31"/>
      <c r="C178" s="31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31"/>
      <c r="C179" s="31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31"/>
      <c r="C180" s="31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31"/>
      <c r="C181" s="31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31"/>
      <c r="C182" s="31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31"/>
      <c r="C183" s="31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31"/>
      <c r="C184" s="31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31"/>
      <c r="C185" s="31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31"/>
      <c r="C186" s="31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31"/>
      <c r="C187" s="31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31"/>
      <c r="C188" s="31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31"/>
      <c r="C189" s="31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31"/>
      <c r="C190" s="31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31"/>
      <c r="C191" s="31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31"/>
      <c r="C192" s="31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31"/>
      <c r="C193" s="31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31"/>
      <c r="C194" s="31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31"/>
      <c r="C195" s="31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31"/>
      <c r="C196" s="31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31"/>
      <c r="C197" s="31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31"/>
      <c r="C198" s="31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31"/>
      <c r="C199" s="31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31"/>
      <c r="C200" s="31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31"/>
      <c r="C201" s="31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31"/>
      <c r="C202" s="31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31"/>
      <c r="C203" s="31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31"/>
      <c r="C204" s="31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31"/>
      <c r="C205" s="31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31"/>
      <c r="C206" s="31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31"/>
      <c r="C207" s="31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31"/>
      <c r="C208" s="31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31"/>
      <c r="C209" s="31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31"/>
      <c r="C210" s="31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31"/>
      <c r="C211" s="31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31"/>
      <c r="C212" s="31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31"/>
      <c r="C213" s="31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31"/>
      <c r="C214" s="31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31"/>
      <c r="C215" s="31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31"/>
      <c r="C216" s="31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31"/>
      <c r="C217" s="31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31"/>
      <c r="C218" s="31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31"/>
      <c r="C219" s="31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31"/>
      <c r="C220" s="31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31"/>
      <c r="C221" s="31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31"/>
      <c r="C222" s="31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31"/>
      <c r="C223" s="31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31"/>
      <c r="C224" s="31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31"/>
      <c r="C225" s="31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31"/>
      <c r="C226" s="31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31"/>
      <c r="C227" s="31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31"/>
      <c r="C228" s="31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31"/>
      <c r="C229" s="31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31"/>
      <c r="C230" s="31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31"/>
      <c r="C231" s="31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31"/>
      <c r="C232" s="31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31"/>
      <c r="C233" s="31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31"/>
      <c r="C234" s="31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31"/>
      <c r="C235" s="31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31"/>
      <c r="C236" s="31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31"/>
      <c r="C237" s="31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31"/>
      <c r="C238" s="31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31"/>
      <c r="C239" s="31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31"/>
      <c r="C240" s="31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31"/>
      <c r="C241" s="31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31"/>
      <c r="C242" s="31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31"/>
      <c r="C243" s="31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31"/>
      <c r="C244" s="31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31"/>
      <c r="C245" s="31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31"/>
      <c r="C246" s="31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31"/>
      <c r="C247" s="31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31"/>
      <c r="C248" s="31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31"/>
      <c r="C249" s="31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31"/>
      <c r="C250" s="31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31"/>
      <c r="C251" s="31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31"/>
      <c r="C252" s="31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31"/>
      <c r="C253" s="31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31"/>
      <c r="C254" s="31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31"/>
      <c r="C255" s="31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31"/>
      <c r="C256" s="31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31"/>
      <c r="C257" s="31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31"/>
      <c r="C258" s="31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31"/>
      <c r="C259" s="31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31"/>
      <c r="C260" s="31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31"/>
      <c r="C261" s="31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31"/>
      <c r="C262" s="31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31"/>
      <c r="C263" s="31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31"/>
      <c r="C264" s="31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31"/>
      <c r="C265" s="31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31"/>
      <c r="C266" s="31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31"/>
      <c r="C267" s="31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31"/>
      <c r="C268" s="31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31"/>
      <c r="C269" s="31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31"/>
      <c r="C270" s="31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31"/>
      <c r="C271" s="31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31"/>
      <c r="C272" s="31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31"/>
      <c r="C273" s="31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31"/>
      <c r="C274" s="31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31"/>
      <c r="C275" s="31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31"/>
      <c r="C276" s="31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31"/>
      <c r="C277" s="31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31"/>
      <c r="C278" s="31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31"/>
      <c r="C279" s="31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31"/>
      <c r="C280" s="31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31"/>
      <c r="C281" s="31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31"/>
      <c r="C282" s="31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31"/>
      <c r="C283" s="31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31"/>
      <c r="C284" s="31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31"/>
      <c r="C285" s="31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31"/>
      <c r="C286" s="31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31"/>
      <c r="C287" s="31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31"/>
      <c r="C288" s="31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31"/>
      <c r="C289" s="31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31"/>
      <c r="C290" s="31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31"/>
      <c r="C291" s="31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31"/>
      <c r="C292" s="31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31"/>
      <c r="C293" s="31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31"/>
      <c r="C294" s="31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31"/>
      <c r="C295" s="31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31"/>
      <c r="C296" s="31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31"/>
      <c r="C297" s="31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31"/>
      <c r="C298" s="31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31"/>
      <c r="C299" s="31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31"/>
      <c r="C300" s="31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31"/>
      <c r="C301" s="31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31"/>
      <c r="C302" s="31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31"/>
      <c r="C303" s="31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31"/>
      <c r="C304" s="31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31"/>
      <c r="C305" s="31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31"/>
      <c r="C306" s="31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31"/>
      <c r="C307" s="31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31"/>
      <c r="C308" s="31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31"/>
      <c r="C309" s="31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31"/>
      <c r="C310" s="31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31"/>
      <c r="C311" s="31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31"/>
      <c r="C312" s="31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31"/>
      <c r="C313" s="31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31"/>
      <c r="C314" s="31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31"/>
      <c r="C315" s="31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31"/>
      <c r="C316" s="31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31"/>
      <c r="C317" s="31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31"/>
      <c r="C318" s="31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31"/>
      <c r="C319" s="31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31"/>
      <c r="C320" s="31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31"/>
      <c r="C321" s="31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31"/>
      <c r="C322" s="31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31"/>
      <c r="C323" s="31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31"/>
      <c r="C324" s="31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31"/>
      <c r="C325" s="31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31"/>
      <c r="C326" s="31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31"/>
      <c r="C327" s="31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31"/>
      <c r="C328" s="31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31"/>
      <c r="C329" s="31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31"/>
      <c r="C330" s="31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31"/>
      <c r="C331" s="31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31"/>
      <c r="C332" s="31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31"/>
      <c r="C333" s="31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31"/>
      <c r="C334" s="31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31"/>
      <c r="C335" s="31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31"/>
      <c r="C336" s="31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31"/>
      <c r="C337" s="31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31"/>
      <c r="C338" s="31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31"/>
      <c r="C339" s="31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31"/>
      <c r="C340" s="31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31"/>
      <c r="C341" s="31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31"/>
      <c r="C342" s="31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31"/>
      <c r="C343" s="31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31"/>
      <c r="C344" s="31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31"/>
      <c r="C345" s="31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31"/>
      <c r="C346" s="31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31"/>
      <c r="C347" s="31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31"/>
      <c r="C348" s="31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31"/>
      <c r="C349" s="31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31"/>
      <c r="C350" s="31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31"/>
      <c r="C351" s="31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31"/>
      <c r="C352" s="31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31"/>
      <c r="C353" s="31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31"/>
      <c r="C354" s="31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31"/>
      <c r="C355" s="31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31"/>
      <c r="C356" s="31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31"/>
      <c r="C357" s="31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31"/>
      <c r="C358" s="31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31"/>
      <c r="C359" s="31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31"/>
      <c r="C360" s="31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31"/>
      <c r="C361" s="31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31"/>
      <c r="C362" s="31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31"/>
      <c r="C363" s="31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31"/>
      <c r="C364" s="31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31"/>
      <c r="C365" s="31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31"/>
      <c r="C366" s="31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31"/>
      <c r="C367" s="31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31"/>
      <c r="C368" s="31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31"/>
      <c r="C369" s="31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31"/>
      <c r="C370" s="31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31"/>
      <c r="C371" s="31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31"/>
      <c r="C372" s="31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31"/>
      <c r="C373" s="31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31"/>
      <c r="C374" s="31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31"/>
      <c r="C375" s="31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31"/>
      <c r="C376" s="31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31"/>
      <c r="C377" s="31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31"/>
      <c r="C378" s="31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31"/>
      <c r="C379" s="31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31"/>
      <c r="C380" s="31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31"/>
      <c r="C381" s="31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31"/>
      <c r="C382" s="31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31"/>
      <c r="C383" s="31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31"/>
      <c r="C384" s="31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31"/>
      <c r="C385" s="31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31"/>
      <c r="C386" s="31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31"/>
      <c r="C387" s="31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31"/>
      <c r="C388" s="31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31"/>
      <c r="C389" s="31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31"/>
      <c r="C390" s="31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31"/>
      <c r="C391" s="31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31"/>
      <c r="C392" s="31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31"/>
      <c r="C393" s="31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31"/>
      <c r="C394" s="31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31"/>
      <c r="C395" s="31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31"/>
      <c r="C396" s="31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31"/>
      <c r="C397" s="31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31"/>
      <c r="C398" s="31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108</v>
      </c>
      <c r="K2" s="7">
        <f>B51</f>
        <v>105</v>
      </c>
      <c r="L2" s="5"/>
      <c r="M2" s="5"/>
      <c r="N2" s="5"/>
    </row>
    <row r="3" spans="1:14" ht="15.75" customHeight="1" x14ac:dyDescent="0.2">
      <c r="A3" s="15" t="s">
        <v>198</v>
      </c>
      <c r="B3" s="16">
        <v>108</v>
      </c>
      <c r="C3" s="16">
        <v>108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108</v>
      </c>
      <c r="H3" s="5"/>
      <c r="I3" s="6" t="s">
        <v>139</v>
      </c>
      <c r="J3" s="7">
        <f>COUNTIF(B3:B48,"&gt;0")</f>
        <v>35</v>
      </c>
      <c r="K3" s="7">
        <f>COUNTIF(B51:B111,"&gt;0")</f>
        <v>46</v>
      </c>
      <c r="L3" s="5"/>
      <c r="M3" s="5"/>
      <c r="N3" s="5"/>
    </row>
    <row r="4" spans="1:14" ht="15.75" customHeight="1" x14ac:dyDescent="0.2">
      <c r="A4" s="15" t="s">
        <v>199</v>
      </c>
      <c r="B4" s="16">
        <v>105</v>
      </c>
      <c r="C4" s="16">
        <v>98</v>
      </c>
      <c r="D4" s="17">
        <f t="shared" si="0"/>
        <v>-7</v>
      </c>
      <c r="E4" s="18">
        <f t="shared" si="1"/>
        <v>0</v>
      </c>
      <c r="F4" s="46">
        <f>IF(B3,C3-C4,"")</f>
        <v>10</v>
      </c>
      <c r="G4" s="14">
        <f t="shared" si="2"/>
        <v>105</v>
      </c>
      <c r="H4" s="5"/>
      <c r="I4" s="6" t="s">
        <v>2</v>
      </c>
      <c r="J4" s="7">
        <f>MAX(D3:D48)</f>
        <v>23</v>
      </c>
      <c r="K4" s="7">
        <f>MAX(D51:D111)</f>
        <v>42</v>
      </c>
      <c r="L4" s="5" t="s">
        <v>144</v>
      </c>
      <c r="M4" s="5"/>
      <c r="N4" s="5"/>
    </row>
    <row r="5" spans="1:14" ht="15.75" customHeight="1" x14ac:dyDescent="0.2">
      <c r="A5" s="15" t="s">
        <v>200</v>
      </c>
      <c r="B5" s="16">
        <v>102</v>
      </c>
      <c r="C5" s="16">
        <v>98</v>
      </c>
      <c r="D5" s="17">
        <f t="shared" si="0"/>
        <v>-4</v>
      </c>
      <c r="E5" s="18">
        <f t="shared" si="1"/>
        <v>0</v>
      </c>
      <c r="F5" s="46">
        <f t="shared" ref="F5:F68" si="3">IF(B4,C4-C5,"")</f>
        <v>0</v>
      </c>
      <c r="G5" s="14">
        <f t="shared" si="2"/>
        <v>102</v>
      </c>
      <c r="H5" s="5"/>
      <c r="I5" s="6" t="s">
        <v>3</v>
      </c>
      <c r="J5" s="7">
        <f>MIN(D3:D48)</f>
        <v>-7</v>
      </c>
      <c r="K5" s="7">
        <f>MIN(D51:D111)</f>
        <v>-8</v>
      </c>
      <c r="L5" s="5" t="s">
        <v>145</v>
      </c>
      <c r="M5" s="5"/>
      <c r="N5" s="5"/>
    </row>
    <row r="6" spans="1:14" ht="15.75" customHeight="1" x14ac:dyDescent="0.2">
      <c r="A6" s="15" t="s">
        <v>201</v>
      </c>
      <c r="B6" s="16">
        <v>99</v>
      </c>
      <c r="C6" s="16">
        <v>98</v>
      </c>
      <c r="D6" s="17">
        <f t="shared" si="0"/>
        <v>-1</v>
      </c>
      <c r="E6" s="18">
        <f t="shared" si="1"/>
        <v>0</v>
      </c>
      <c r="F6" s="46">
        <f t="shared" si="3"/>
        <v>0</v>
      </c>
      <c r="G6" s="14">
        <f t="shared" si="2"/>
        <v>99</v>
      </c>
      <c r="H6" s="5"/>
      <c r="I6" s="6" t="s">
        <v>4</v>
      </c>
      <c r="J6" s="7">
        <f>AVERAGE(D3:D48)</f>
        <v>7.3695652173913047</v>
      </c>
      <c r="K6" s="7">
        <f>AVERAGE(D51:D111)</f>
        <v>14.196721311475409</v>
      </c>
      <c r="L6" s="5" t="s">
        <v>0</v>
      </c>
      <c r="M6" s="5"/>
      <c r="N6" s="5"/>
    </row>
    <row r="7" spans="1:14" ht="15.75" customHeight="1" x14ac:dyDescent="0.2">
      <c r="A7" s="15" t="s">
        <v>202</v>
      </c>
      <c r="B7" s="16">
        <v>96</v>
      </c>
      <c r="C7" s="16">
        <v>98</v>
      </c>
      <c r="D7" s="17">
        <f t="shared" si="0"/>
        <v>2</v>
      </c>
      <c r="E7" s="18">
        <f t="shared" si="1"/>
        <v>2</v>
      </c>
      <c r="F7" s="46">
        <f t="shared" si="3"/>
        <v>0</v>
      </c>
      <c r="G7" s="14">
        <f t="shared" si="2"/>
        <v>98</v>
      </c>
      <c r="H7" s="5"/>
      <c r="I7" s="6" t="s">
        <v>140</v>
      </c>
      <c r="J7" s="7">
        <f>STDEV(D3:D48)</f>
        <v>8.3755164236194322</v>
      </c>
      <c r="K7" s="7">
        <f>STDEV(D51:D111)</f>
        <v>15.600021017219975</v>
      </c>
      <c r="L7" s="5" t="s">
        <v>191</v>
      </c>
      <c r="M7" s="5"/>
      <c r="N7" s="5"/>
    </row>
    <row r="8" spans="1:14" ht="15.75" customHeight="1" x14ac:dyDescent="0.2">
      <c r="A8" s="15" t="s">
        <v>203</v>
      </c>
      <c r="B8" s="16">
        <v>93</v>
      </c>
      <c r="C8" s="16">
        <v>88</v>
      </c>
      <c r="D8" s="17">
        <f t="shared" si="0"/>
        <v>-5</v>
      </c>
      <c r="E8" s="18">
        <f t="shared" si="1"/>
        <v>0</v>
      </c>
      <c r="F8" s="46">
        <f t="shared" si="3"/>
        <v>10</v>
      </c>
      <c r="G8" s="14">
        <f t="shared" si="2"/>
        <v>93</v>
      </c>
      <c r="H8" s="5"/>
      <c r="I8" s="6" t="s">
        <v>5</v>
      </c>
      <c r="J8" s="8">
        <f>COUNTIF(E3:E48,"&gt;0")/J3</f>
        <v>0.82857142857142863</v>
      </c>
      <c r="K8" s="8">
        <f>COUNTIF(E51:E111,"&gt;0")/K3</f>
        <v>0.84782608695652173</v>
      </c>
      <c r="L8" s="5" t="s">
        <v>146</v>
      </c>
      <c r="M8" s="5"/>
      <c r="N8" s="5"/>
    </row>
    <row r="9" spans="1:14" ht="15.75" customHeight="1" x14ac:dyDescent="0.2">
      <c r="A9" s="15" t="s">
        <v>204</v>
      </c>
      <c r="B9" s="16">
        <v>89</v>
      </c>
      <c r="C9" s="16">
        <v>88</v>
      </c>
      <c r="D9" s="17">
        <f t="shared" si="0"/>
        <v>-1</v>
      </c>
      <c r="E9" s="18">
        <f t="shared" si="1"/>
        <v>0</v>
      </c>
      <c r="F9" s="46">
        <f t="shared" si="3"/>
        <v>0</v>
      </c>
      <c r="G9" s="14">
        <f t="shared" si="2"/>
        <v>89</v>
      </c>
      <c r="H9" s="5"/>
      <c r="I9" s="6" t="s">
        <v>6</v>
      </c>
      <c r="J9" s="9">
        <f>SUM(E3:E48)</f>
        <v>357</v>
      </c>
      <c r="K9" s="10">
        <f>SUM(E51:E111)</f>
        <v>884</v>
      </c>
      <c r="L9" s="5" t="s">
        <v>147</v>
      </c>
      <c r="M9" s="5"/>
      <c r="N9" s="5"/>
    </row>
    <row r="10" spans="1:14" ht="15.75" customHeight="1" x14ac:dyDescent="0.2">
      <c r="A10" s="15" t="s">
        <v>205</v>
      </c>
      <c r="B10" s="16">
        <v>86</v>
      </c>
      <c r="C10" s="16">
        <v>87</v>
      </c>
      <c r="D10" s="17">
        <f t="shared" si="0"/>
        <v>1</v>
      </c>
      <c r="E10" s="18">
        <f t="shared" si="1"/>
        <v>1</v>
      </c>
      <c r="F10" s="46">
        <f t="shared" si="3"/>
        <v>1</v>
      </c>
      <c r="G10" s="14">
        <f t="shared" si="2"/>
        <v>87</v>
      </c>
      <c r="H10" s="5"/>
      <c r="I10" s="7" t="s">
        <v>69</v>
      </c>
      <c r="J10" s="7">
        <f>J9/J2</f>
        <v>3.3055555555555554</v>
      </c>
      <c r="K10" s="7">
        <f>K9/K2</f>
        <v>8.4190476190476193</v>
      </c>
      <c r="L10" s="5" t="s">
        <v>148</v>
      </c>
      <c r="M10" s="5"/>
      <c r="N10" s="5"/>
    </row>
    <row r="11" spans="1:14" ht="15.75" customHeight="1" x14ac:dyDescent="0.2">
      <c r="A11" s="15" t="s">
        <v>206</v>
      </c>
      <c r="B11" s="16">
        <v>83</v>
      </c>
      <c r="C11" s="16">
        <v>87</v>
      </c>
      <c r="D11" s="17">
        <f t="shared" si="0"/>
        <v>4</v>
      </c>
      <c r="E11" s="18">
        <f t="shared" si="1"/>
        <v>4</v>
      </c>
      <c r="F11" s="46">
        <f t="shared" si="3"/>
        <v>0</v>
      </c>
      <c r="G11" s="14">
        <f t="shared" si="2"/>
        <v>87</v>
      </c>
      <c r="H11" s="5"/>
      <c r="I11" s="7" t="s">
        <v>141</v>
      </c>
      <c r="J11" s="7">
        <f>SUM(C3:C48)/SUM(B3:B48)</f>
        <v>1.1743827160493827</v>
      </c>
      <c r="K11" s="7">
        <f>SUM(C51:C111)/SUM(B51:B111)</f>
        <v>1.3508914100486225</v>
      </c>
      <c r="L11" s="5" t="s">
        <v>149</v>
      </c>
      <c r="M11" s="5"/>
      <c r="N11" s="5"/>
    </row>
    <row r="12" spans="1:14" ht="15.75" customHeight="1" x14ac:dyDescent="0.2">
      <c r="A12" s="15" t="s">
        <v>207</v>
      </c>
      <c r="B12" s="16">
        <v>80</v>
      </c>
      <c r="C12" s="16">
        <v>87</v>
      </c>
      <c r="D12" s="17">
        <f t="shared" si="0"/>
        <v>7</v>
      </c>
      <c r="E12" s="18">
        <f t="shared" si="1"/>
        <v>7</v>
      </c>
      <c r="F12" s="46">
        <f t="shared" si="3"/>
        <v>0</v>
      </c>
      <c r="G12" s="14">
        <f t="shared" si="2"/>
        <v>87</v>
      </c>
      <c r="H12" s="5"/>
      <c r="I12" s="11" t="s">
        <v>142</v>
      </c>
      <c r="J12" s="7">
        <v>8.8000000000000007</v>
      </c>
      <c r="K12" s="7">
        <v>9</v>
      </c>
      <c r="L12" s="5"/>
      <c r="M12" s="5"/>
      <c r="N12" s="5"/>
    </row>
    <row r="13" spans="1:14" ht="15.75" customHeight="1" x14ac:dyDescent="0.2">
      <c r="A13" s="15" t="s">
        <v>208</v>
      </c>
      <c r="B13" s="16">
        <v>77</v>
      </c>
      <c r="C13" s="16">
        <v>87</v>
      </c>
      <c r="D13" s="17">
        <f t="shared" si="0"/>
        <v>10</v>
      </c>
      <c r="E13" s="18">
        <f t="shared" si="1"/>
        <v>10</v>
      </c>
      <c r="F13" s="46">
        <f t="shared" si="3"/>
        <v>0</v>
      </c>
      <c r="G13" s="14">
        <f t="shared" si="2"/>
        <v>87</v>
      </c>
      <c r="H13" s="5"/>
      <c r="I13" s="7" t="s">
        <v>143</v>
      </c>
      <c r="J13" s="23">
        <f>1/J11</f>
        <v>0.85151116951379768</v>
      </c>
      <c r="K13" s="23">
        <f>1/K11</f>
        <v>0.7402519496100779</v>
      </c>
      <c r="L13" s="5"/>
      <c r="M13" s="5"/>
      <c r="N13" s="5"/>
    </row>
    <row r="14" spans="1:14" ht="15.75" customHeight="1" x14ac:dyDescent="0.2">
      <c r="A14" s="15" t="s">
        <v>209</v>
      </c>
      <c r="B14" s="16">
        <v>74</v>
      </c>
      <c r="C14" s="16">
        <v>87</v>
      </c>
      <c r="D14" s="17">
        <f t="shared" si="0"/>
        <v>13</v>
      </c>
      <c r="E14" s="18">
        <f t="shared" si="1"/>
        <v>13</v>
      </c>
      <c r="F14" s="46">
        <f t="shared" si="3"/>
        <v>0</v>
      </c>
      <c r="G14" s="14">
        <f t="shared" si="2"/>
        <v>87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210</v>
      </c>
      <c r="B15" s="16">
        <v>71</v>
      </c>
      <c r="C15" s="16">
        <v>87</v>
      </c>
      <c r="D15" s="17">
        <f t="shared" si="0"/>
        <v>16</v>
      </c>
      <c r="E15" s="18">
        <f t="shared" si="1"/>
        <v>16</v>
      </c>
      <c r="F15" s="46">
        <f t="shared" si="3"/>
        <v>0</v>
      </c>
      <c r="G15" s="14">
        <f t="shared" si="2"/>
        <v>87</v>
      </c>
      <c r="H15" s="5"/>
      <c r="I15" s="7" t="s">
        <v>266</v>
      </c>
      <c r="J15" s="7">
        <f>(SUMPRODUCT(D3:D48,D3:D48))/J2</f>
        <v>52.361111111111114</v>
      </c>
      <c r="K15" s="7">
        <f>(SUMPRODUCT(D51:D111,D51:D111))/K2</f>
        <v>256.15238095238095</v>
      </c>
      <c r="L15" s="5"/>
      <c r="M15" s="5"/>
      <c r="N15" s="5"/>
    </row>
    <row r="16" spans="1:14" ht="15.75" customHeight="1" x14ac:dyDescent="0.2">
      <c r="A16" s="15">
        <v>42015</v>
      </c>
      <c r="B16" s="16">
        <v>68</v>
      </c>
      <c r="C16" s="16">
        <v>85</v>
      </c>
      <c r="D16" s="17">
        <f t="shared" si="0"/>
        <v>17</v>
      </c>
      <c r="E16" s="18">
        <f t="shared" si="1"/>
        <v>17</v>
      </c>
      <c r="F16" s="46">
        <f t="shared" si="3"/>
        <v>2</v>
      </c>
      <c r="G16" s="14">
        <f t="shared" si="2"/>
        <v>85</v>
      </c>
      <c r="H16" s="5"/>
      <c r="I16" s="7" t="s">
        <v>267</v>
      </c>
      <c r="J16" s="7">
        <f>ABS(1-J13)</f>
        <v>0.14848883048620232</v>
      </c>
      <c r="K16" s="7">
        <f>ABS(1-K13)</f>
        <v>0.2597480503899221</v>
      </c>
      <c r="L16" s="5"/>
      <c r="M16" s="5"/>
      <c r="N16" s="5"/>
    </row>
    <row r="17" spans="1:14" ht="15.75" customHeight="1" x14ac:dyDescent="0.2">
      <c r="A17" s="15">
        <v>42046</v>
      </c>
      <c r="B17" s="16">
        <v>65</v>
      </c>
      <c r="C17" s="16">
        <v>85</v>
      </c>
      <c r="D17" s="17">
        <f t="shared" si="0"/>
        <v>20</v>
      </c>
      <c r="E17" s="18">
        <f t="shared" si="1"/>
        <v>20</v>
      </c>
      <c r="F17" s="46">
        <f t="shared" si="3"/>
        <v>0</v>
      </c>
      <c r="G17" s="14">
        <f t="shared" si="2"/>
        <v>85</v>
      </c>
      <c r="H17" s="5"/>
      <c r="I17" s="7" t="s">
        <v>287</v>
      </c>
      <c r="J17" s="26">
        <f>J2/J3</f>
        <v>3.0857142857142859</v>
      </c>
      <c r="K17" s="26">
        <f>K2/K3</f>
        <v>2.2826086956521738</v>
      </c>
      <c r="L17" s="5"/>
      <c r="M17" s="5"/>
      <c r="N17" s="5"/>
    </row>
    <row r="18" spans="1:14" ht="15.75" customHeight="1" x14ac:dyDescent="0.2">
      <c r="A18" s="15">
        <v>42074</v>
      </c>
      <c r="B18" s="16">
        <v>62</v>
      </c>
      <c r="C18" s="16">
        <v>85</v>
      </c>
      <c r="D18" s="17">
        <f t="shared" si="0"/>
        <v>23</v>
      </c>
      <c r="E18" s="18">
        <f t="shared" si="1"/>
        <v>23</v>
      </c>
      <c r="F18" s="46">
        <f t="shared" si="3"/>
        <v>0</v>
      </c>
      <c r="G18" s="14">
        <f t="shared" si="2"/>
        <v>85</v>
      </c>
      <c r="H18" s="5"/>
      <c r="I18" s="7" t="s">
        <v>314</v>
      </c>
      <c r="J18" s="26">
        <f>STDEV(F3:F48)</f>
        <v>4.8286609309988435</v>
      </c>
      <c r="K18" s="26">
        <f>STDEV(F51:F111)</f>
        <v>4.3084570245468568</v>
      </c>
      <c r="L18" s="5"/>
      <c r="M18" s="5"/>
      <c r="N18" s="5"/>
    </row>
    <row r="19" spans="1:14" ht="15.75" customHeight="1" x14ac:dyDescent="0.2">
      <c r="A19" s="15">
        <v>42105</v>
      </c>
      <c r="B19" s="16">
        <v>59</v>
      </c>
      <c r="C19" s="16">
        <v>78</v>
      </c>
      <c r="D19" s="17">
        <f t="shared" si="0"/>
        <v>19</v>
      </c>
      <c r="E19" s="18">
        <f t="shared" si="1"/>
        <v>19</v>
      </c>
      <c r="F19" s="46">
        <f t="shared" si="3"/>
        <v>7</v>
      </c>
      <c r="G19" s="14">
        <f t="shared" si="2"/>
        <v>78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>
        <v>42135</v>
      </c>
      <c r="B20" s="16">
        <v>56</v>
      </c>
      <c r="C20" s="16">
        <v>66</v>
      </c>
      <c r="D20" s="17">
        <f t="shared" si="0"/>
        <v>10</v>
      </c>
      <c r="E20" s="18">
        <f t="shared" si="1"/>
        <v>10</v>
      </c>
      <c r="F20" s="46">
        <f t="shared" si="3"/>
        <v>12</v>
      </c>
      <c r="G20" s="14">
        <f t="shared" si="2"/>
        <v>66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42166</v>
      </c>
      <c r="B21" s="16">
        <v>52</v>
      </c>
      <c r="C21" s="16">
        <v>66</v>
      </c>
      <c r="D21" s="17">
        <f t="shared" si="0"/>
        <v>14</v>
      </c>
      <c r="E21" s="18">
        <f t="shared" si="1"/>
        <v>14</v>
      </c>
      <c r="F21" s="46">
        <f t="shared" si="3"/>
        <v>0</v>
      </c>
      <c r="G21" s="14">
        <f t="shared" si="2"/>
        <v>66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42196</v>
      </c>
      <c r="B22" s="16">
        <v>49</v>
      </c>
      <c r="C22" s="16">
        <v>52</v>
      </c>
      <c r="D22" s="17">
        <f t="shared" si="0"/>
        <v>3</v>
      </c>
      <c r="E22" s="18">
        <f t="shared" si="1"/>
        <v>3</v>
      </c>
      <c r="F22" s="46">
        <f t="shared" si="3"/>
        <v>14</v>
      </c>
      <c r="G22" s="14">
        <f t="shared" si="2"/>
        <v>52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42227</v>
      </c>
      <c r="B23" s="16">
        <v>46</v>
      </c>
      <c r="C23" s="16">
        <v>52</v>
      </c>
      <c r="D23" s="17">
        <f t="shared" si="0"/>
        <v>6</v>
      </c>
      <c r="E23" s="18">
        <f t="shared" si="1"/>
        <v>6</v>
      </c>
      <c r="F23" s="46">
        <f t="shared" si="3"/>
        <v>0</v>
      </c>
      <c r="G23" s="14">
        <f t="shared" si="2"/>
        <v>52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42258</v>
      </c>
      <c r="B24" s="16">
        <v>43</v>
      </c>
      <c r="C24" s="16">
        <v>52</v>
      </c>
      <c r="D24" s="17">
        <f t="shared" si="0"/>
        <v>9</v>
      </c>
      <c r="E24" s="18">
        <f t="shared" si="1"/>
        <v>9</v>
      </c>
      <c r="F24" s="46">
        <f t="shared" si="3"/>
        <v>0</v>
      </c>
      <c r="G24" s="14">
        <f t="shared" si="2"/>
        <v>52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42288</v>
      </c>
      <c r="B25" s="16">
        <v>40</v>
      </c>
      <c r="C25" s="16">
        <v>52</v>
      </c>
      <c r="D25" s="17">
        <f t="shared" si="0"/>
        <v>12</v>
      </c>
      <c r="E25" s="18">
        <f t="shared" si="1"/>
        <v>12</v>
      </c>
      <c r="F25" s="46">
        <f t="shared" si="3"/>
        <v>0</v>
      </c>
      <c r="G25" s="14">
        <f t="shared" si="2"/>
        <v>52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42319</v>
      </c>
      <c r="B26" s="16">
        <v>37</v>
      </c>
      <c r="C26" s="16">
        <v>52</v>
      </c>
      <c r="D26" s="17">
        <f t="shared" si="0"/>
        <v>15</v>
      </c>
      <c r="E26" s="18">
        <f t="shared" si="1"/>
        <v>15</v>
      </c>
      <c r="F26" s="46">
        <f t="shared" si="3"/>
        <v>0</v>
      </c>
      <c r="G26" s="14">
        <f t="shared" si="2"/>
        <v>52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42349</v>
      </c>
      <c r="B27" s="16">
        <v>34</v>
      </c>
      <c r="C27" s="16">
        <v>45</v>
      </c>
      <c r="D27" s="17">
        <f t="shared" si="0"/>
        <v>11</v>
      </c>
      <c r="E27" s="18">
        <f t="shared" si="1"/>
        <v>11</v>
      </c>
      <c r="F27" s="46">
        <f t="shared" si="3"/>
        <v>7</v>
      </c>
      <c r="G27" s="14">
        <f t="shared" si="2"/>
        <v>45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 t="s">
        <v>211</v>
      </c>
      <c r="B28" s="16">
        <v>31</v>
      </c>
      <c r="C28" s="16">
        <v>42</v>
      </c>
      <c r="D28" s="17">
        <f t="shared" si="0"/>
        <v>11</v>
      </c>
      <c r="E28" s="18">
        <f t="shared" si="1"/>
        <v>11</v>
      </c>
      <c r="F28" s="46">
        <f t="shared" si="3"/>
        <v>3</v>
      </c>
      <c r="G28" s="14">
        <f t="shared" si="2"/>
        <v>42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 t="s">
        <v>212</v>
      </c>
      <c r="B29" s="16">
        <v>28</v>
      </c>
      <c r="C29" s="16">
        <v>39</v>
      </c>
      <c r="D29" s="17">
        <f t="shared" si="0"/>
        <v>11</v>
      </c>
      <c r="E29" s="18">
        <f t="shared" si="1"/>
        <v>11</v>
      </c>
      <c r="F29" s="46">
        <f t="shared" si="3"/>
        <v>3</v>
      </c>
      <c r="G29" s="14">
        <f t="shared" si="2"/>
        <v>39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 t="s">
        <v>213</v>
      </c>
      <c r="B30" s="16">
        <v>25</v>
      </c>
      <c r="C30" s="16">
        <v>39</v>
      </c>
      <c r="D30" s="17">
        <f t="shared" si="0"/>
        <v>14</v>
      </c>
      <c r="E30" s="18">
        <f t="shared" si="1"/>
        <v>14</v>
      </c>
      <c r="F30" s="46">
        <f t="shared" si="3"/>
        <v>0</v>
      </c>
      <c r="G30" s="14">
        <f t="shared" si="2"/>
        <v>39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 t="s">
        <v>214</v>
      </c>
      <c r="B31" s="16">
        <v>22</v>
      </c>
      <c r="C31" s="16">
        <v>39</v>
      </c>
      <c r="D31" s="17">
        <f t="shared" si="0"/>
        <v>17</v>
      </c>
      <c r="E31" s="18">
        <f t="shared" si="1"/>
        <v>17</v>
      </c>
      <c r="F31" s="46">
        <f t="shared" si="3"/>
        <v>0</v>
      </c>
      <c r="G31" s="14">
        <f t="shared" si="2"/>
        <v>39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 t="s">
        <v>215</v>
      </c>
      <c r="B32" s="16">
        <v>19</v>
      </c>
      <c r="C32" s="16">
        <v>38</v>
      </c>
      <c r="D32" s="17">
        <f t="shared" si="0"/>
        <v>19</v>
      </c>
      <c r="E32" s="18">
        <f t="shared" si="1"/>
        <v>19</v>
      </c>
      <c r="F32" s="46">
        <f t="shared" si="3"/>
        <v>1</v>
      </c>
      <c r="G32" s="14">
        <f t="shared" si="2"/>
        <v>38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216</v>
      </c>
      <c r="B33" s="16">
        <v>15</v>
      </c>
      <c r="C33" s="16">
        <v>34</v>
      </c>
      <c r="D33" s="17">
        <f t="shared" si="0"/>
        <v>19</v>
      </c>
      <c r="E33" s="18">
        <f t="shared" si="1"/>
        <v>19</v>
      </c>
      <c r="F33" s="46">
        <f t="shared" si="3"/>
        <v>4</v>
      </c>
      <c r="G33" s="14">
        <f t="shared" si="2"/>
        <v>34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217</v>
      </c>
      <c r="B34" s="16">
        <v>12</v>
      </c>
      <c r="C34" s="16">
        <v>33</v>
      </c>
      <c r="D34" s="17">
        <f t="shared" si="0"/>
        <v>21</v>
      </c>
      <c r="E34" s="18">
        <f t="shared" si="1"/>
        <v>21</v>
      </c>
      <c r="F34" s="46">
        <f t="shared" si="3"/>
        <v>1</v>
      </c>
      <c r="G34" s="14">
        <f t="shared" si="2"/>
        <v>33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218</v>
      </c>
      <c r="B35" s="16">
        <v>9</v>
      </c>
      <c r="C35" s="16">
        <v>32</v>
      </c>
      <c r="D35" s="17">
        <f t="shared" si="0"/>
        <v>23</v>
      </c>
      <c r="E35" s="18">
        <f t="shared" si="1"/>
        <v>23</v>
      </c>
      <c r="F35" s="46">
        <f t="shared" si="3"/>
        <v>1</v>
      </c>
      <c r="G35" s="14">
        <f t="shared" si="2"/>
        <v>32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219</v>
      </c>
      <c r="B36" s="16">
        <v>6</v>
      </c>
      <c r="C36" s="16">
        <v>13</v>
      </c>
      <c r="D36" s="17">
        <f t="shared" si="0"/>
        <v>7</v>
      </c>
      <c r="E36" s="18">
        <f t="shared" si="1"/>
        <v>7</v>
      </c>
      <c r="F36" s="46">
        <f t="shared" si="3"/>
        <v>19</v>
      </c>
      <c r="G36" s="14">
        <f t="shared" si="2"/>
        <v>13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220</v>
      </c>
      <c r="B37" s="16">
        <v>3</v>
      </c>
      <c r="C37" s="16">
        <v>6</v>
      </c>
      <c r="D37" s="17">
        <f t="shared" si="0"/>
        <v>3</v>
      </c>
      <c r="E37" s="18">
        <f t="shared" si="1"/>
        <v>3</v>
      </c>
      <c r="F37" s="46">
        <f t="shared" si="3"/>
        <v>7</v>
      </c>
      <c r="G37" s="14">
        <f t="shared" si="2"/>
        <v>6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221</v>
      </c>
      <c r="B38" s="16">
        <v>0</v>
      </c>
      <c r="C38" s="16">
        <v>0</v>
      </c>
      <c r="D38" s="17">
        <f t="shared" si="0"/>
        <v>0</v>
      </c>
      <c r="E38" s="18">
        <f t="shared" si="1"/>
        <v>0</v>
      </c>
      <c r="F38" s="46">
        <f t="shared" si="3"/>
        <v>6</v>
      </c>
      <c r="G38" s="14">
        <f t="shared" si="2"/>
        <v>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>
        <f t="shared" si="0"/>
        <v>0</v>
      </c>
      <c r="E39" s="18">
        <f t="shared" si="1"/>
        <v>0</v>
      </c>
      <c r="F39" s="46" t="str">
        <f t="shared" si="3"/>
        <v/>
      </c>
      <c r="G39" s="14">
        <f t="shared" si="2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>
        <f t="shared" si="0"/>
        <v>0</v>
      </c>
      <c r="E40" s="18">
        <f t="shared" si="1"/>
        <v>0</v>
      </c>
      <c r="F40" s="46" t="str">
        <f t="shared" si="3"/>
        <v/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>
        <f t="shared" si="0"/>
        <v>0</v>
      </c>
      <c r="E44" s="22">
        <f t="shared" si="1"/>
        <v>0</v>
      </c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0"/>
        <v>0</v>
      </c>
      <c r="E45" s="22">
        <f t="shared" si="1"/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0"/>
        <v>0</v>
      </c>
      <c r="E46" s="22">
        <f t="shared" si="1"/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42106</v>
      </c>
      <c r="B51" s="16">
        <v>105</v>
      </c>
      <c r="C51" s="16">
        <v>105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105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42136</v>
      </c>
      <c r="B52" s="16">
        <v>103</v>
      </c>
      <c r="C52" s="16">
        <v>95</v>
      </c>
      <c r="D52" s="17">
        <f t="shared" si="5"/>
        <v>-8</v>
      </c>
      <c r="E52" s="18">
        <f t="shared" si="6"/>
        <v>0</v>
      </c>
      <c r="F52" s="46">
        <f t="shared" si="3"/>
        <v>10</v>
      </c>
      <c r="G52" s="14">
        <f t="shared" si="4"/>
        <v>103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42167</v>
      </c>
      <c r="B53" s="16">
        <v>100</v>
      </c>
      <c r="C53" s="16">
        <v>95</v>
      </c>
      <c r="D53" s="17">
        <f t="shared" si="5"/>
        <v>-5</v>
      </c>
      <c r="E53" s="18">
        <f t="shared" si="6"/>
        <v>0</v>
      </c>
      <c r="F53" s="46">
        <f t="shared" si="3"/>
        <v>0</v>
      </c>
      <c r="G53" s="14">
        <f t="shared" si="4"/>
        <v>100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42197</v>
      </c>
      <c r="B54" s="16">
        <v>98</v>
      </c>
      <c r="C54" s="16">
        <v>95</v>
      </c>
      <c r="D54" s="17">
        <f t="shared" si="5"/>
        <v>-3</v>
      </c>
      <c r="E54" s="18">
        <f t="shared" si="6"/>
        <v>0</v>
      </c>
      <c r="F54" s="46">
        <f t="shared" si="3"/>
        <v>0</v>
      </c>
      <c r="G54" s="14">
        <f t="shared" si="4"/>
        <v>98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42228</v>
      </c>
      <c r="B55" s="16">
        <v>96</v>
      </c>
      <c r="C55" s="16">
        <v>95</v>
      </c>
      <c r="D55" s="17">
        <f t="shared" si="5"/>
        <v>-1</v>
      </c>
      <c r="E55" s="18">
        <f t="shared" si="6"/>
        <v>0</v>
      </c>
      <c r="F55" s="46">
        <f t="shared" si="3"/>
        <v>0</v>
      </c>
      <c r="G55" s="14">
        <f t="shared" si="4"/>
        <v>96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42259</v>
      </c>
      <c r="B56" s="16">
        <v>94</v>
      </c>
      <c r="C56" s="16">
        <v>93</v>
      </c>
      <c r="D56" s="17">
        <f t="shared" si="5"/>
        <v>-1</v>
      </c>
      <c r="E56" s="18">
        <f t="shared" si="6"/>
        <v>0</v>
      </c>
      <c r="F56" s="46">
        <f t="shared" si="3"/>
        <v>2</v>
      </c>
      <c r="G56" s="14">
        <f t="shared" si="4"/>
        <v>94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42289</v>
      </c>
      <c r="B57" s="16">
        <v>91</v>
      </c>
      <c r="C57" s="16">
        <v>93</v>
      </c>
      <c r="D57" s="17">
        <f t="shared" si="5"/>
        <v>2</v>
      </c>
      <c r="E57" s="18">
        <f t="shared" si="6"/>
        <v>2</v>
      </c>
      <c r="F57" s="46">
        <f t="shared" si="3"/>
        <v>0</v>
      </c>
      <c r="G57" s="14">
        <f t="shared" si="4"/>
        <v>93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42320</v>
      </c>
      <c r="B58" s="16">
        <v>89</v>
      </c>
      <c r="C58" s="16">
        <v>93</v>
      </c>
      <c r="D58" s="17">
        <f t="shared" si="5"/>
        <v>4</v>
      </c>
      <c r="E58" s="18">
        <f t="shared" si="6"/>
        <v>4</v>
      </c>
      <c r="F58" s="46">
        <f t="shared" si="3"/>
        <v>0</v>
      </c>
      <c r="G58" s="14">
        <f t="shared" si="4"/>
        <v>93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42350</v>
      </c>
      <c r="B59" s="16">
        <v>87</v>
      </c>
      <c r="C59" s="16">
        <v>87</v>
      </c>
      <c r="D59" s="17">
        <f t="shared" si="5"/>
        <v>0</v>
      </c>
      <c r="E59" s="18">
        <f t="shared" si="6"/>
        <v>0</v>
      </c>
      <c r="F59" s="46">
        <f t="shared" si="3"/>
        <v>6</v>
      </c>
      <c r="G59" s="14">
        <f t="shared" si="4"/>
        <v>87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 t="s">
        <v>223</v>
      </c>
      <c r="B60" s="16">
        <v>84</v>
      </c>
      <c r="C60" s="16">
        <v>87</v>
      </c>
      <c r="D60" s="17">
        <f t="shared" si="5"/>
        <v>3</v>
      </c>
      <c r="E60" s="18">
        <f t="shared" si="6"/>
        <v>3</v>
      </c>
      <c r="F60" s="46">
        <f t="shared" si="3"/>
        <v>0</v>
      </c>
      <c r="G60" s="14">
        <f t="shared" si="4"/>
        <v>87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 t="s">
        <v>224</v>
      </c>
      <c r="B61" s="16">
        <v>82</v>
      </c>
      <c r="C61" s="16">
        <v>87</v>
      </c>
      <c r="D61" s="17">
        <f t="shared" si="5"/>
        <v>5</v>
      </c>
      <c r="E61" s="18">
        <f t="shared" si="6"/>
        <v>5</v>
      </c>
      <c r="F61" s="46">
        <f t="shared" si="3"/>
        <v>0</v>
      </c>
      <c r="G61" s="14">
        <f t="shared" si="4"/>
        <v>87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225</v>
      </c>
      <c r="B62" s="16">
        <v>80</v>
      </c>
      <c r="C62" s="16">
        <v>87</v>
      </c>
      <c r="D62" s="17">
        <f t="shared" si="5"/>
        <v>7</v>
      </c>
      <c r="E62" s="18">
        <f t="shared" si="6"/>
        <v>7</v>
      </c>
      <c r="F62" s="46">
        <f t="shared" si="3"/>
        <v>0</v>
      </c>
      <c r="G62" s="14">
        <f t="shared" si="4"/>
        <v>87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226</v>
      </c>
      <c r="B63" s="16">
        <v>78</v>
      </c>
      <c r="C63" s="16">
        <v>87</v>
      </c>
      <c r="D63" s="17">
        <f t="shared" si="5"/>
        <v>9</v>
      </c>
      <c r="E63" s="18">
        <f t="shared" si="6"/>
        <v>9</v>
      </c>
      <c r="F63" s="46">
        <f t="shared" si="3"/>
        <v>0</v>
      </c>
      <c r="G63" s="14">
        <f t="shared" si="4"/>
        <v>87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227</v>
      </c>
      <c r="B64" s="16">
        <v>75</v>
      </c>
      <c r="C64" s="16">
        <v>87</v>
      </c>
      <c r="D64" s="17">
        <f t="shared" si="5"/>
        <v>12</v>
      </c>
      <c r="E64" s="18">
        <f t="shared" si="6"/>
        <v>12</v>
      </c>
      <c r="F64" s="46">
        <f t="shared" si="3"/>
        <v>0</v>
      </c>
      <c r="G64" s="14">
        <f t="shared" si="4"/>
        <v>87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228</v>
      </c>
      <c r="B65" s="16">
        <v>73</v>
      </c>
      <c r="C65" s="16">
        <v>86</v>
      </c>
      <c r="D65" s="17">
        <f t="shared" si="5"/>
        <v>13</v>
      </c>
      <c r="E65" s="18">
        <f t="shared" si="6"/>
        <v>13</v>
      </c>
      <c r="F65" s="46">
        <f t="shared" si="3"/>
        <v>1</v>
      </c>
      <c r="G65" s="14">
        <f t="shared" si="4"/>
        <v>86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229</v>
      </c>
      <c r="B66" s="16">
        <v>71</v>
      </c>
      <c r="C66" s="16">
        <v>75</v>
      </c>
      <c r="D66" s="17">
        <f t="shared" si="5"/>
        <v>4</v>
      </c>
      <c r="E66" s="18">
        <f t="shared" si="6"/>
        <v>4</v>
      </c>
      <c r="F66" s="46">
        <f t="shared" si="3"/>
        <v>11</v>
      </c>
      <c r="G66" s="14">
        <f t="shared" si="4"/>
        <v>75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230</v>
      </c>
      <c r="B67" s="16">
        <v>68</v>
      </c>
      <c r="C67" s="16">
        <v>75</v>
      </c>
      <c r="D67" s="17">
        <f t="shared" si="5"/>
        <v>7</v>
      </c>
      <c r="E67" s="18">
        <f t="shared" si="6"/>
        <v>7</v>
      </c>
      <c r="F67" s="46">
        <f t="shared" si="3"/>
        <v>0</v>
      </c>
      <c r="G67" s="14">
        <f t="shared" si="4"/>
        <v>75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231</v>
      </c>
      <c r="B68" s="16">
        <v>66</v>
      </c>
      <c r="C68" s="16">
        <v>75</v>
      </c>
      <c r="D68" s="17">
        <f t="shared" si="5"/>
        <v>9</v>
      </c>
      <c r="E68" s="18">
        <f t="shared" si="6"/>
        <v>9</v>
      </c>
      <c r="F68" s="46">
        <f t="shared" si="3"/>
        <v>0</v>
      </c>
      <c r="G68" s="14">
        <f t="shared" si="4"/>
        <v>75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232</v>
      </c>
      <c r="B69" s="16">
        <v>64</v>
      </c>
      <c r="C69" s="16">
        <v>75</v>
      </c>
      <c r="D69" s="17">
        <f t="shared" si="5"/>
        <v>11</v>
      </c>
      <c r="E69" s="18">
        <f t="shared" si="6"/>
        <v>11</v>
      </c>
      <c r="F69" s="46">
        <f t="shared" ref="F69:F111" si="7">IF(B68,C68-C69,"")</f>
        <v>0</v>
      </c>
      <c r="G69" s="14">
        <f t="shared" si="4"/>
        <v>75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233</v>
      </c>
      <c r="B70" s="16">
        <v>62</v>
      </c>
      <c r="C70" s="16">
        <v>75</v>
      </c>
      <c r="D70" s="17">
        <f t="shared" si="5"/>
        <v>13</v>
      </c>
      <c r="E70" s="18">
        <f t="shared" si="6"/>
        <v>13</v>
      </c>
      <c r="F70" s="46">
        <f t="shared" si="7"/>
        <v>0</v>
      </c>
      <c r="G70" s="14">
        <f t="shared" si="4"/>
        <v>75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234</v>
      </c>
      <c r="B71" s="16">
        <v>59</v>
      </c>
      <c r="C71" s="16">
        <v>74</v>
      </c>
      <c r="D71" s="17">
        <f t="shared" si="5"/>
        <v>15</v>
      </c>
      <c r="E71" s="18">
        <f t="shared" si="6"/>
        <v>15</v>
      </c>
      <c r="F71" s="46">
        <f t="shared" si="7"/>
        <v>1</v>
      </c>
      <c r="G71" s="14">
        <f t="shared" si="4"/>
        <v>74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235</v>
      </c>
      <c r="B72" s="16">
        <v>57</v>
      </c>
      <c r="C72" s="16">
        <v>74</v>
      </c>
      <c r="D72" s="17">
        <f t="shared" si="5"/>
        <v>17</v>
      </c>
      <c r="E72" s="18">
        <f t="shared" si="6"/>
        <v>17</v>
      </c>
      <c r="F72" s="46">
        <f t="shared" si="7"/>
        <v>0</v>
      </c>
      <c r="G72" s="14">
        <f t="shared" si="4"/>
        <v>74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236</v>
      </c>
      <c r="B73" s="16">
        <v>55</v>
      </c>
      <c r="C73" s="16">
        <v>74</v>
      </c>
      <c r="D73" s="17">
        <f t="shared" si="5"/>
        <v>19</v>
      </c>
      <c r="E73" s="18">
        <f t="shared" si="6"/>
        <v>19</v>
      </c>
      <c r="F73" s="46">
        <f t="shared" si="7"/>
        <v>0</v>
      </c>
      <c r="G73" s="14">
        <f t="shared" si="4"/>
        <v>74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237</v>
      </c>
      <c r="B74" s="16">
        <v>53</v>
      </c>
      <c r="C74" s="16">
        <v>74</v>
      </c>
      <c r="D74" s="17">
        <f t="shared" si="5"/>
        <v>21</v>
      </c>
      <c r="E74" s="18">
        <f t="shared" si="6"/>
        <v>21</v>
      </c>
      <c r="F74" s="46">
        <f t="shared" si="7"/>
        <v>0</v>
      </c>
      <c r="G74" s="14">
        <f t="shared" si="4"/>
        <v>74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238</v>
      </c>
      <c r="B75" s="16">
        <v>50</v>
      </c>
      <c r="C75" s="16">
        <v>72</v>
      </c>
      <c r="D75" s="17">
        <f t="shared" si="5"/>
        <v>22</v>
      </c>
      <c r="E75" s="18">
        <f t="shared" si="6"/>
        <v>22</v>
      </c>
      <c r="F75" s="46">
        <f t="shared" si="7"/>
        <v>2</v>
      </c>
      <c r="G75" s="14">
        <f t="shared" si="4"/>
        <v>72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239</v>
      </c>
      <c r="B76" s="16">
        <v>48</v>
      </c>
      <c r="C76" s="16">
        <v>72</v>
      </c>
      <c r="D76" s="17">
        <f t="shared" si="5"/>
        <v>24</v>
      </c>
      <c r="E76" s="18">
        <f t="shared" si="6"/>
        <v>24</v>
      </c>
      <c r="F76" s="46">
        <f t="shared" si="7"/>
        <v>0</v>
      </c>
      <c r="G76" s="14">
        <f t="shared" si="4"/>
        <v>72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240</v>
      </c>
      <c r="B77" s="16">
        <v>46</v>
      </c>
      <c r="C77" s="16">
        <v>69</v>
      </c>
      <c r="D77" s="17">
        <f t="shared" si="5"/>
        <v>23</v>
      </c>
      <c r="E77" s="18">
        <f t="shared" si="6"/>
        <v>23</v>
      </c>
      <c r="F77" s="46">
        <f t="shared" si="7"/>
        <v>3</v>
      </c>
      <c r="G77" s="14">
        <f t="shared" si="4"/>
        <v>69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241</v>
      </c>
      <c r="B78" s="16">
        <v>43</v>
      </c>
      <c r="C78" s="16">
        <v>69</v>
      </c>
      <c r="D78" s="17">
        <f t="shared" si="5"/>
        <v>26</v>
      </c>
      <c r="E78" s="18">
        <f t="shared" si="6"/>
        <v>26</v>
      </c>
      <c r="F78" s="46">
        <f t="shared" si="7"/>
        <v>0</v>
      </c>
      <c r="G78" s="14">
        <f t="shared" si="4"/>
        <v>69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>
        <v>42370</v>
      </c>
      <c r="B79" s="16">
        <v>41</v>
      </c>
      <c r="C79" s="16">
        <v>69</v>
      </c>
      <c r="D79" s="17">
        <f t="shared" si="5"/>
        <v>28</v>
      </c>
      <c r="E79" s="18">
        <f t="shared" si="6"/>
        <v>28</v>
      </c>
      <c r="F79" s="46">
        <f t="shared" si="7"/>
        <v>0</v>
      </c>
      <c r="G79" s="14">
        <f t="shared" si="4"/>
        <v>69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>
        <v>42401</v>
      </c>
      <c r="B80" s="16">
        <v>39</v>
      </c>
      <c r="C80" s="16">
        <v>69</v>
      </c>
      <c r="D80" s="17">
        <f t="shared" si="5"/>
        <v>30</v>
      </c>
      <c r="E80" s="18">
        <f t="shared" si="6"/>
        <v>30</v>
      </c>
      <c r="F80" s="46">
        <f t="shared" si="7"/>
        <v>0</v>
      </c>
      <c r="G80" s="14">
        <f t="shared" si="4"/>
        <v>69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42430</v>
      </c>
      <c r="B81" s="16">
        <v>37</v>
      </c>
      <c r="C81" s="16">
        <v>69</v>
      </c>
      <c r="D81" s="17">
        <f t="shared" si="5"/>
        <v>32</v>
      </c>
      <c r="E81" s="18">
        <f t="shared" si="6"/>
        <v>32</v>
      </c>
      <c r="F81" s="46">
        <f t="shared" si="7"/>
        <v>0</v>
      </c>
      <c r="G81" s="14">
        <f t="shared" si="4"/>
        <v>69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42461</v>
      </c>
      <c r="B82" s="16">
        <v>34</v>
      </c>
      <c r="C82" s="16">
        <v>69</v>
      </c>
      <c r="D82" s="17">
        <f t="shared" si="5"/>
        <v>35</v>
      </c>
      <c r="E82" s="18">
        <f t="shared" si="6"/>
        <v>35</v>
      </c>
      <c r="F82" s="46">
        <f t="shared" si="7"/>
        <v>0</v>
      </c>
      <c r="G82" s="14">
        <f t="shared" si="4"/>
        <v>69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42491</v>
      </c>
      <c r="B83" s="16">
        <v>32</v>
      </c>
      <c r="C83" s="16">
        <v>69</v>
      </c>
      <c r="D83" s="17">
        <f t="shared" si="5"/>
        <v>37</v>
      </c>
      <c r="E83" s="18">
        <f t="shared" si="6"/>
        <v>37</v>
      </c>
      <c r="F83" s="46">
        <f t="shared" si="7"/>
        <v>0</v>
      </c>
      <c r="G83" s="14">
        <f t="shared" si="4"/>
        <v>69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42522</v>
      </c>
      <c r="B84" s="16">
        <v>30</v>
      </c>
      <c r="C84" s="16">
        <v>69</v>
      </c>
      <c r="D84" s="17">
        <f t="shared" si="5"/>
        <v>39</v>
      </c>
      <c r="E84" s="18">
        <f t="shared" si="6"/>
        <v>39</v>
      </c>
      <c r="F84" s="46">
        <f t="shared" si="7"/>
        <v>0</v>
      </c>
      <c r="G84" s="14">
        <f t="shared" si="4"/>
        <v>69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42552</v>
      </c>
      <c r="B85" s="16">
        <v>27</v>
      </c>
      <c r="C85" s="16">
        <v>65</v>
      </c>
      <c r="D85" s="17">
        <f t="shared" si="5"/>
        <v>38</v>
      </c>
      <c r="E85" s="18">
        <f t="shared" si="6"/>
        <v>38</v>
      </c>
      <c r="F85" s="46">
        <f t="shared" si="7"/>
        <v>4</v>
      </c>
      <c r="G85" s="14">
        <f t="shared" si="4"/>
        <v>65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42583</v>
      </c>
      <c r="B86" s="16">
        <v>25</v>
      </c>
      <c r="C86" s="16">
        <v>65</v>
      </c>
      <c r="D86" s="17">
        <f t="shared" si="5"/>
        <v>40</v>
      </c>
      <c r="E86" s="18">
        <f t="shared" si="6"/>
        <v>40</v>
      </c>
      <c r="F86" s="46">
        <f t="shared" si="7"/>
        <v>0</v>
      </c>
      <c r="G86" s="14">
        <f t="shared" si="4"/>
        <v>65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42614</v>
      </c>
      <c r="B87" s="16">
        <v>23</v>
      </c>
      <c r="C87" s="16">
        <v>57</v>
      </c>
      <c r="D87" s="17">
        <f t="shared" si="5"/>
        <v>34</v>
      </c>
      <c r="E87" s="18">
        <f t="shared" si="6"/>
        <v>34</v>
      </c>
      <c r="F87" s="46">
        <f t="shared" si="7"/>
        <v>8</v>
      </c>
      <c r="G87" s="14">
        <f t="shared" si="4"/>
        <v>57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42644</v>
      </c>
      <c r="B88" s="16">
        <v>21</v>
      </c>
      <c r="C88" s="16">
        <v>57</v>
      </c>
      <c r="D88" s="17">
        <f t="shared" si="5"/>
        <v>36</v>
      </c>
      <c r="E88" s="18">
        <f t="shared" si="6"/>
        <v>36</v>
      </c>
      <c r="F88" s="46">
        <f t="shared" si="7"/>
        <v>0</v>
      </c>
      <c r="G88" s="14">
        <f t="shared" si="4"/>
        <v>57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42675</v>
      </c>
      <c r="B89" s="16">
        <v>18</v>
      </c>
      <c r="C89" s="16">
        <v>57</v>
      </c>
      <c r="D89" s="17">
        <f t="shared" si="5"/>
        <v>39</v>
      </c>
      <c r="E89" s="18">
        <f t="shared" si="6"/>
        <v>39</v>
      </c>
      <c r="F89" s="46">
        <f t="shared" si="7"/>
        <v>0</v>
      </c>
      <c r="G89" s="14">
        <f t="shared" si="4"/>
        <v>57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42705</v>
      </c>
      <c r="B90" s="16">
        <v>16</v>
      </c>
      <c r="C90" s="16">
        <v>57</v>
      </c>
      <c r="D90" s="17">
        <f t="shared" si="5"/>
        <v>41</v>
      </c>
      <c r="E90" s="18">
        <f t="shared" si="6"/>
        <v>41</v>
      </c>
      <c r="F90" s="46">
        <f t="shared" si="7"/>
        <v>0</v>
      </c>
      <c r="G90" s="14">
        <f t="shared" si="4"/>
        <v>57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 t="s">
        <v>242</v>
      </c>
      <c r="B91" s="16">
        <v>14</v>
      </c>
      <c r="C91" s="16">
        <v>56</v>
      </c>
      <c r="D91" s="17">
        <f t="shared" si="5"/>
        <v>42</v>
      </c>
      <c r="E91" s="18">
        <f t="shared" si="6"/>
        <v>42</v>
      </c>
      <c r="F91" s="46">
        <f t="shared" si="7"/>
        <v>1</v>
      </c>
      <c r="G91" s="14">
        <f t="shared" si="4"/>
        <v>56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 t="s">
        <v>243</v>
      </c>
      <c r="B92" s="16">
        <v>11</v>
      </c>
      <c r="C92" s="16">
        <v>50</v>
      </c>
      <c r="D92" s="17">
        <f t="shared" si="5"/>
        <v>39</v>
      </c>
      <c r="E92" s="18">
        <f t="shared" si="6"/>
        <v>39</v>
      </c>
      <c r="F92" s="46">
        <f t="shared" si="7"/>
        <v>6</v>
      </c>
      <c r="G92" s="14">
        <f t="shared" si="4"/>
        <v>50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244</v>
      </c>
      <c r="B93" s="16">
        <v>9</v>
      </c>
      <c r="C93" s="16">
        <v>50</v>
      </c>
      <c r="D93" s="17">
        <f t="shared" si="5"/>
        <v>41</v>
      </c>
      <c r="E93" s="18">
        <f t="shared" si="6"/>
        <v>41</v>
      </c>
      <c r="F93" s="46">
        <f t="shared" si="7"/>
        <v>0</v>
      </c>
      <c r="G93" s="14">
        <f t="shared" si="4"/>
        <v>50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245</v>
      </c>
      <c r="B94" s="16">
        <v>7</v>
      </c>
      <c r="C94" s="16">
        <v>40</v>
      </c>
      <c r="D94" s="17">
        <f t="shared" si="5"/>
        <v>33</v>
      </c>
      <c r="E94" s="18">
        <f t="shared" si="6"/>
        <v>33</v>
      </c>
      <c r="F94" s="46">
        <f t="shared" si="7"/>
        <v>10</v>
      </c>
      <c r="G94" s="14">
        <f t="shared" si="4"/>
        <v>40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246</v>
      </c>
      <c r="B95" s="16">
        <v>5</v>
      </c>
      <c r="C95" s="16">
        <v>30</v>
      </c>
      <c r="D95" s="17">
        <f t="shared" si="5"/>
        <v>25</v>
      </c>
      <c r="E95" s="18">
        <f t="shared" si="6"/>
        <v>25</v>
      </c>
      <c r="F95" s="46">
        <f t="shared" si="7"/>
        <v>10</v>
      </c>
      <c r="G95" s="14">
        <f t="shared" si="4"/>
        <v>30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247</v>
      </c>
      <c r="B96" s="16">
        <v>2</v>
      </c>
      <c r="C96" s="16">
        <v>11</v>
      </c>
      <c r="D96" s="17">
        <f t="shared" si="5"/>
        <v>9</v>
      </c>
      <c r="E96" s="18">
        <f t="shared" si="6"/>
        <v>9</v>
      </c>
      <c r="F96" s="46">
        <f t="shared" si="7"/>
        <v>19</v>
      </c>
      <c r="G96" s="14">
        <f t="shared" si="4"/>
        <v>11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248</v>
      </c>
      <c r="B97" s="16">
        <v>0</v>
      </c>
      <c r="C97" s="16">
        <v>0</v>
      </c>
      <c r="D97" s="17">
        <f t="shared" si="5"/>
        <v>0</v>
      </c>
      <c r="E97" s="18">
        <f t="shared" si="6"/>
        <v>0</v>
      </c>
      <c r="F97" s="46">
        <f t="shared" si="7"/>
        <v>11</v>
      </c>
      <c r="G97" s="14">
        <f t="shared" si="4"/>
        <v>0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/>
      <c r="B98" s="16"/>
      <c r="C98" s="16"/>
      <c r="D98" s="17">
        <f t="shared" si="5"/>
        <v>0</v>
      </c>
      <c r="E98" s="18">
        <f t="shared" si="6"/>
        <v>0</v>
      </c>
      <c r="F98" s="46" t="str">
        <f t="shared" si="7"/>
        <v/>
      </c>
      <c r="G98" s="14">
        <f t="shared" si="4"/>
        <v>0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/>
      <c r="B99" s="16"/>
      <c r="C99" s="16"/>
      <c r="D99" s="17">
        <f t="shared" si="5"/>
        <v>0</v>
      </c>
      <c r="E99" s="18">
        <f t="shared" si="6"/>
        <v>0</v>
      </c>
      <c r="F99" s="46" t="str">
        <f t="shared" si="7"/>
        <v/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72</v>
      </c>
      <c r="K2" s="7">
        <f>B51</f>
        <v>116</v>
      </c>
      <c r="L2" s="5"/>
      <c r="M2" s="5"/>
      <c r="N2" s="5"/>
    </row>
    <row r="3" spans="1:14" ht="15.75" customHeight="1" x14ac:dyDescent="0.2">
      <c r="A3" s="15">
        <v>42348</v>
      </c>
      <c r="B3" s="16">
        <v>72</v>
      </c>
      <c r="C3" s="16">
        <v>72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72</v>
      </c>
      <c r="H3" s="5"/>
      <c r="I3" s="6" t="s">
        <v>139</v>
      </c>
      <c r="J3" s="7">
        <f>COUNTIF(B3:B48,"&gt;0")</f>
        <v>43</v>
      </c>
      <c r="K3" s="7">
        <f>COUNTIF(B51:B111,"&gt;0")</f>
        <v>47</v>
      </c>
      <c r="L3" s="5"/>
      <c r="M3" s="5"/>
      <c r="N3" s="5"/>
    </row>
    <row r="4" spans="1:14" ht="15.75" customHeight="1" x14ac:dyDescent="0.2">
      <c r="A4" s="15" t="s">
        <v>192</v>
      </c>
      <c r="B4" s="16">
        <v>70</v>
      </c>
      <c r="C4" s="16">
        <v>69</v>
      </c>
      <c r="D4" s="17">
        <f t="shared" si="0"/>
        <v>-1</v>
      </c>
      <c r="E4" s="18">
        <f t="shared" si="1"/>
        <v>0</v>
      </c>
      <c r="F4" s="46">
        <f>IF(B3,C3-C4,"")</f>
        <v>3</v>
      </c>
      <c r="G4" s="14">
        <f t="shared" si="2"/>
        <v>70</v>
      </c>
      <c r="H4" s="5"/>
      <c r="I4" s="6" t="s">
        <v>2</v>
      </c>
      <c r="J4" s="7">
        <f>MAX(D3:D48)</f>
        <v>16</v>
      </c>
      <c r="K4" s="7">
        <f>MAX(D51:D111)</f>
        <v>26</v>
      </c>
      <c r="L4" s="5" t="s">
        <v>144</v>
      </c>
      <c r="M4" s="5"/>
      <c r="N4" s="5"/>
    </row>
    <row r="5" spans="1:14" ht="15.75" customHeight="1" x14ac:dyDescent="0.2">
      <c r="A5" s="15" t="s">
        <v>193</v>
      </c>
      <c r="B5" s="16">
        <v>69</v>
      </c>
      <c r="C5" s="16">
        <v>67</v>
      </c>
      <c r="D5" s="17">
        <f t="shared" si="0"/>
        <v>-2</v>
      </c>
      <c r="E5" s="18">
        <f t="shared" si="1"/>
        <v>0</v>
      </c>
      <c r="F5" s="46">
        <f t="shared" ref="F5:F68" si="3">IF(B4,C4-C5,"")</f>
        <v>2</v>
      </c>
      <c r="G5" s="14">
        <f t="shared" si="2"/>
        <v>69</v>
      </c>
      <c r="H5" s="5"/>
      <c r="I5" s="6" t="s">
        <v>3</v>
      </c>
      <c r="J5" s="7">
        <f>MIN(D3:D48)</f>
        <v>-6</v>
      </c>
      <c r="K5" s="7">
        <f>MIN(D51:D111)</f>
        <v>-17</v>
      </c>
      <c r="L5" s="5" t="s">
        <v>145</v>
      </c>
      <c r="M5" s="5"/>
      <c r="N5" s="5"/>
    </row>
    <row r="6" spans="1:14" ht="15.75" customHeight="1" x14ac:dyDescent="0.2">
      <c r="A6" s="15" t="s">
        <v>194</v>
      </c>
      <c r="B6" s="16">
        <v>67</v>
      </c>
      <c r="C6" s="16">
        <v>65</v>
      </c>
      <c r="D6" s="17">
        <f t="shared" si="0"/>
        <v>-2</v>
      </c>
      <c r="E6" s="18">
        <f t="shared" si="1"/>
        <v>0</v>
      </c>
      <c r="F6" s="46">
        <f t="shared" si="3"/>
        <v>2</v>
      </c>
      <c r="G6" s="14">
        <f t="shared" si="2"/>
        <v>67</v>
      </c>
      <c r="H6" s="5"/>
      <c r="I6" s="6" t="s">
        <v>4</v>
      </c>
      <c r="J6" s="7">
        <f>AVERAGE(D3:D48)</f>
        <v>2.2173913043478262</v>
      </c>
      <c r="K6" s="7">
        <f>AVERAGE(D51:D111)</f>
        <v>3.081967213114754</v>
      </c>
      <c r="L6" s="5" t="s">
        <v>0</v>
      </c>
      <c r="M6" s="5"/>
      <c r="N6" s="5"/>
    </row>
    <row r="7" spans="1:14" ht="15.75" customHeight="1" x14ac:dyDescent="0.2">
      <c r="A7" s="15" t="s">
        <v>195</v>
      </c>
      <c r="B7" s="16">
        <v>65</v>
      </c>
      <c r="C7" s="16">
        <v>65</v>
      </c>
      <c r="D7" s="17">
        <f t="shared" si="0"/>
        <v>0</v>
      </c>
      <c r="E7" s="18">
        <f t="shared" si="1"/>
        <v>0</v>
      </c>
      <c r="F7" s="46">
        <f t="shared" si="3"/>
        <v>0</v>
      </c>
      <c r="G7" s="14">
        <f t="shared" si="2"/>
        <v>65</v>
      </c>
      <c r="H7" s="5"/>
      <c r="I7" s="6" t="s">
        <v>140</v>
      </c>
      <c r="J7" s="7">
        <f>STDEV(D3:D48)</f>
        <v>5.3454572342764335</v>
      </c>
      <c r="K7" s="7">
        <f>STDEV(D51:D111)</f>
        <v>10.633743589735481</v>
      </c>
      <c r="L7" s="5" t="s">
        <v>191</v>
      </c>
      <c r="M7" s="5"/>
      <c r="N7" s="5"/>
    </row>
    <row r="8" spans="1:14" ht="15.75" customHeight="1" x14ac:dyDescent="0.2">
      <c r="A8" s="15" t="s">
        <v>196</v>
      </c>
      <c r="B8" s="16">
        <v>64</v>
      </c>
      <c r="C8" s="16">
        <v>65</v>
      </c>
      <c r="D8" s="17">
        <f t="shared" si="0"/>
        <v>1</v>
      </c>
      <c r="E8" s="18">
        <f t="shared" si="1"/>
        <v>1</v>
      </c>
      <c r="F8" s="46">
        <f t="shared" si="3"/>
        <v>0</v>
      </c>
      <c r="G8" s="14">
        <f t="shared" si="2"/>
        <v>65</v>
      </c>
      <c r="H8" s="5"/>
      <c r="I8" s="6" t="s">
        <v>5</v>
      </c>
      <c r="J8" s="8">
        <f>COUNTIF(E3:E48,"&gt;0")/J3</f>
        <v>0.53488372093023251</v>
      </c>
      <c r="K8" s="8">
        <f>COUNTIF(E51:E111,"&gt;0")/K3</f>
        <v>0.5957446808510638</v>
      </c>
      <c r="L8" s="5" t="s">
        <v>146</v>
      </c>
      <c r="M8" s="5"/>
      <c r="N8" s="5"/>
    </row>
    <row r="9" spans="1:14" ht="15.75" customHeight="1" x14ac:dyDescent="0.2">
      <c r="A9" s="15" t="s">
        <v>197</v>
      </c>
      <c r="B9" s="16">
        <v>62</v>
      </c>
      <c r="C9" s="16">
        <v>65</v>
      </c>
      <c r="D9" s="17">
        <f t="shared" si="0"/>
        <v>3</v>
      </c>
      <c r="E9" s="18">
        <f t="shared" si="1"/>
        <v>3</v>
      </c>
      <c r="F9" s="46">
        <f t="shared" si="3"/>
        <v>0</v>
      </c>
      <c r="G9" s="14">
        <f t="shared" si="2"/>
        <v>65</v>
      </c>
      <c r="H9" s="5"/>
      <c r="I9" s="6" t="s">
        <v>6</v>
      </c>
      <c r="J9" s="9">
        <f>SUM(E3:E48)</f>
        <v>146</v>
      </c>
      <c r="K9" s="10">
        <f>SUM(E51:E111)</f>
        <v>342</v>
      </c>
      <c r="L9" s="5" t="s">
        <v>147</v>
      </c>
      <c r="M9" s="5"/>
      <c r="N9" s="5"/>
    </row>
    <row r="10" spans="1:14" ht="15.75" customHeight="1" x14ac:dyDescent="0.2">
      <c r="A10" s="15" t="s">
        <v>198</v>
      </c>
      <c r="B10" s="16">
        <v>60</v>
      </c>
      <c r="C10" s="16">
        <v>65</v>
      </c>
      <c r="D10" s="17">
        <f t="shared" si="0"/>
        <v>5</v>
      </c>
      <c r="E10" s="18">
        <f t="shared" si="1"/>
        <v>5</v>
      </c>
      <c r="F10" s="46">
        <f t="shared" si="3"/>
        <v>0</v>
      </c>
      <c r="G10" s="14">
        <f t="shared" si="2"/>
        <v>65</v>
      </c>
      <c r="H10" s="5"/>
      <c r="I10" s="7" t="s">
        <v>69</v>
      </c>
      <c r="J10" s="7">
        <f>J9/J2</f>
        <v>2.0277777777777777</v>
      </c>
      <c r="K10" s="7">
        <f>K9/K2</f>
        <v>2.9482758620689653</v>
      </c>
      <c r="L10" s="5" t="s">
        <v>148</v>
      </c>
      <c r="M10" s="5"/>
      <c r="N10" s="5"/>
    </row>
    <row r="11" spans="1:14" ht="15.75" customHeight="1" x14ac:dyDescent="0.2">
      <c r="A11" s="15" t="s">
        <v>199</v>
      </c>
      <c r="B11" s="16">
        <v>59</v>
      </c>
      <c r="C11" s="16">
        <v>65</v>
      </c>
      <c r="D11" s="17">
        <f t="shared" si="0"/>
        <v>6</v>
      </c>
      <c r="E11" s="18">
        <f t="shared" si="1"/>
        <v>6</v>
      </c>
      <c r="F11" s="46">
        <f t="shared" si="3"/>
        <v>0</v>
      </c>
      <c r="G11" s="14">
        <f t="shared" si="2"/>
        <v>65</v>
      </c>
      <c r="H11" s="5"/>
      <c r="I11" s="7" t="s">
        <v>141</v>
      </c>
      <c r="J11" s="7">
        <f>SUM(C3:C48)/SUM(B3:B48)</f>
        <v>1.0643939393939394</v>
      </c>
      <c r="K11" s="7">
        <f>SUM(C51:C111)/SUM(B51:B111)</f>
        <v>1.0675287356321839</v>
      </c>
      <c r="L11" s="5" t="s">
        <v>149</v>
      </c>
      <c r="M11" s="5"/>
      <c r="N11" s="5"/>
    </row>
    <row r="12" spans="1:14" ht="15.75" customHeight="1" x14ac:dyDescent="0.2">
      <c r="A12" s="15" t="s">
        <v>200</v>
      </c>
      <c r="B12" s="16">
        <v>57</v>
      </c>
      <c r="C12" s="16">
        <v>54</v>
      </c>
      <c r="D12" s="17">
        <f t="shared" si="0"/>
        <v>-3</v>
      </c>
      <c r="E12" s="18">
        <f t="shared" si="1"/>
        <v>0</v>
      </c>
      <c r="F12" s="46">
        <f t="shared" si="3"/>
        <v>11</v>
      </c>
      <c r="G12" s="14">
        <f t="shared" si="2"/>
        <v>57</v>
      </c>
      <c r="H12" s="5"/>
      <c r="I12" s="11" t="s">
        <v>142</v>
      </c>
      <c r="J12" s="7">
        <v>9.1999999999999993</v>
      </c>
      <c r="K12" s="7">
        <v>5</v>
      </c>
      <c r="L12" s="5"/>
      <c r="M12" s="5"/>
      <c r="N12" s="5"/>
    </row>
    <row r="13" spans="1:14" ht="15.75" customHeight="1" x14ac:dyDescent="0.2">
      <c r="A13" s="15" t="s">
        <v>201</v>
      </c>
      <c r="B13" s="16">
        <v>55</v>
      </c>
      <c r="C13" s="16">
        <v>54</v>
      </c>
      <c r="D13" s="17">
        <f t="shared" si="0"/>
        <v>-1</v>
      </c>
      <c r="E13" s="18">
        <f t="shared" si="1"/>
        <v>0</v>
      </c>
      <c r="F13" s="46">
        <f t="shared" si="3"/>
        <v>0</v>
      </c>
      <c r="G13" s="14">
        <f t="shared" si="2"/>
        <v>55</v>
      </c>
      <c r="H13" s="5"/>
      <c r="I13" s="7" t="s">
        <v>143</v>
      </c>
      <c r="J13" s="23">
        <f>1/J11</f>
        <v>0.93950177935943058</v>
      </c>
      <c r="K13" s="23">
        <f>1/K11</f>
        <v>0.93674293405114406</v>
      </c>
      <c r="L13" s="5"/>
      <c r="M13" s="5"/>
      <c r="N13" s="5"/>
    </row>
    <row r="14" spans="1:14" ht="15.75" customHeight="1" x14ac:dyDescent="0.2">
      <c r="A14" s="15" t="s">
        <v>202</v>
      </c>
      <c r="B14" s="16">
        <v>54</v>
      </c>
      <c r="C14" s="16">
        <v>54</v>
      </c>
      <c r="D14" s="17">
        <f t="shared" si="0"/>
        <v>0</v>
      </c>
      <c r="E14" s="18">
        <f t="shared" si="1"/>
        <v>0</v>
      </c>
      <c r="F14" s="46">
        <f t="shared" si="3"/>
        <v>0</v>
      </c>
      <c r="G14" s="14">
        <f t="shared" si="2"/>
        <v>54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203</v>
      </c>
      <c r="B15" s="16">
        <v>52</v>
      </c>
      <c r="C15" s="16">
        <v>54</v>
      </c>
      <c r="D15" s="17">
        <f t="shared" si="0"/>
        <v>2</v>
      </c>
      <c r="E15" s="18">
        <f t="shared" si="1"/>
        <v>2</v>
      </c>
      <c r="F15" s="46">
        <f t="shared" si="3"/>
        <v>0</v>
      </c>
      <c r="G15" s="14">
        <f t="shared" si="2"/>
        <v>54</v>
      </c>
      <c r="H15" s="5"/>
      <c r="I15" s="7" t="s">
        <v>266</v>
      </c>
      <c r="J15" s="7">
        <f>(SUMPRODUCT(D3:D48,D3:D48))/J2</f>
        <v>21</v>
      </c>
      <c r="K15" s="7">
        <f>(SUMPRODUCT(D51:D111,D51:D111))/K2</f>
        <v>63.482758620689658</v>
      </c>
      <c r="L15" s="5"/>
      <c r="M15" s="5"/>
      <c r="N15" s="5"/>
    </row>
    <row r="16" spans="1:14" ht="15.75" customHeight="1" x14ac:dyDescent="0.2">
      <c r="A16" s="15" t="s">
        <v>204</v>
      </c>
      <c r="B16" s="16">
        <v>50</v>
      </c>
      <c r="C16" s="16">
        <v>54</v>
      </c>
      <c r="D16" s="17">
        <f t="shared" si="0"/>
        <v>4</v>
      </c>
      <c r="E16" s="18">
        <f t="shared" si="1"/>
        <v>4</v>
      </c>
      <c r="F16" s="46">
        <f t="shared" si="3"/>
        <v>0</v>
      </c>
      <c r="G16" s="14">
        <f t="shared" si="2"/>
        <v>54</v>
      </c>
      <c r="H16" s="5"/>
      <c r="I16" s="7" t="s">
        <v>267</v>
      </c>
      <c r="J16" s="7">
        <f>ABS(1-J13)</f>
        <v>6.0498220640569422E-2</v>
      </c>
      <c r="K16" s="7">
        <f>ABS(1-K13)</f>
        <v>6.3257065948855939E-2</v>
      </c>
      <c r="L16" s="5"/>
      <c r="M16" s="5"/>
      <c r="N16" s="5"/>
    </row>
    <row r="17" spans="1:14" ht="15.75" customHeight="1" x14ac:dyDescent="0.2">
      <c r="A17" s="15" t="s">
        <v>205</v>
      </c>
      <c r="B17" s="16">
        <v>49</v>
      </c>
      <c r="C17" s="16">
        <v>54</v>
      </c>
      <c r="D17" s="17">
        <f t="shared" si="0"/>
        <v>5</v>
      </c>
      <c r="E17" s="18">
        <f t="shared" si="1"/>
        <v>5</v>
      </c>
      <c r="F17" s="46">
        <f t="shared" si="3"/>
        <v>0</v>
      </c>
      <c r="G17" s="14">
        <f t="shared" si="2"/>
        <v>54</v>
      </c>
      <c r="H17" s="5"/>
      <c r="I17" s="7" t="s">
        <v>287</v>
      </c>
      <c r="J17" s="26">
        <f>J2/J3</f>
        <v>1.6744186046511629</v>
      </c>
      <c r="K17" s="26">
        <f>K2/K3</f>
        <v>2.4680851063829787</v>
      </c>
      <c r="L17" s="5"/>
      <c r="M17" s="5"/>
      <c r="N17" s="5"/>
    </row>
    <row r="18" spans="1:14" ht="15.75" customHeight="1" x14ac:dyDescent="0.2">
      <c r="A18" s="15" t="s">
        <v>206</v>
      </c>
      <c r="B18" s="16">
        <v>47</v>
      </c>
      <c r="C18" s="16">
        <v>54</v>
      </c>
      <c r="D18" s="17">
        <f t="shared" si="0"/>
        <v>7</v>
      </c>
      <c r="E18" s="18">
        <f t="shared" si="1"/>
        <v>7</v>
      </c>
      <c r="F18" s="46">
        <f t="shared" si="3"/>
        <v>0</v>
      </c>
      <c r="G18" s="14">
        <f t="shared" si="2"/>
        <v>54</v>
      </c>
      <c r="H18" s="5"/>
      <c r="I18" s="7" t="s">
        <v>314</v>
      </c>
      <c r="J18" s="26">
        <f>STDEV(F3:F48)</f>
        <v>3.0057162226454777</v>
      </c>
      <c r="K18" s="26">
        <f>STDEV(F51:F111)</f>
        <v>3.7258007353230731</v>
      </c>
      <c r="L18" s="5"/>
      <c r="M18" s="5"/>
      <c r="N18" s="5"/>
    </row>
    <row r="19" spans="1:14" ht="15.75" customHeight="1" x14ac:dyDescent="0.2">
      <c r="A19" s="15" t="s">
        <v>207</v>
      </c>
      <c r="B19" s="16">
        <v>45</v>
      </c>
      <c r="C19" s="16">
        <v>54</v>
      </c>
      <c r="D19" s="17">
        <f t="shared" si="0"/>
        <v>9</v>
      </c>
      <c r="E19" s="18">
        <f t="shared" si="1"/>
        <v>9</v>
      </c>
      <c r="F19" s="46">
        <f t="shared" si="3"/>
        <v>0</v>
      </c>
      <c r="G19" s="14">
        <f t="shared" si="2"/>
        <v>54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208</v>
      </c>
      <c r="B20" s="16">
        <v>44</v>
      </c>
      <c r="C20" s="16">
        <v>52</v>
      </c>
      <c r="D20" s="17">
        <f t="shared" si="0"/>
        <v>8</v>
      </c>
      <c r="E20" s="18">
        <f t="shared" si="1"/>
        <v>8</v>
      </c>
      <c r="F20" s="46">
        <f t="shared" si="3"/>
        <v>2</v>
      </c>
      <c r="G20" s="14">
        <f t="shared" si="2"/>
        <v>52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 t="s">
        <v>209</v>
      </c>
      <c r="B21" s="16">
        <v>42</v>
      </c>
      <c r="C21" s="16">
        <v>52</v>
      </c>
      <c r="D21" s="17">
        <f t="shared" si="0"/>
        <v>10</v>
      </c>
      <c r="E21" s="18">
        <f t="shared" si="1"/>
        <v>10</v>
      </c>
      <c r="F21" s="46">
        <f t="shared" si="3"/>
        <v>0</v>
      </c>
      <c r="G21" s="14">
        <f t="shared" si="2"/>
        <v>52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 t="s">
        <v>210</v>
      </c>
      <c r="B22" s="16">
        <v>40</v>
      </c>
      <c r="C22" s="16">
        <v>49</v>
      </c>
      <c r="D22" s="17">
        <f t="shared" si="0"/>
        <v>9</v>
      </c>
      <c r="E22" s="18">
        <f t="shared" si="1"/>
        <v>9</v>
      </c>
      <c r="F22" s="46">
        <f t="shared" si="3"/>
        <v>3</v>
      </c>
      <c r="G22" s="14">
        <f t="shared" si="2"/>
        <v>49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42015</v>
      </c>
      <c r="B23" s="16">
        <v>39</v>
      </c>
      <c r="C23" s="16">
        <v>49</v>
      </c>
      <c r="D23" s="17">
        <f t="shared" si="0"/>
        <v>10</v>
      </c>
      <c r="E23" s="18">
        <f t="shared" si="1"/>
        <v>10</v>
      </c>
      <c r="F23" s="46">
        <f t="shared" si="3"/>
        <v>0</v>
      </c>
      <c r="G23" s="14">
        <f t="shared" si="2"/>
        <v>49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42046</v>
      </c>
      <c r="B24" s="16">
        <v>37</v>
      </c>
      <c r="C24" s="16">
        <v>49</v>
      </c>
      <c r="D24" s="17">
        <f t="shared" si="0"/>
        <v>12</v>
      </c>
      <c r="E24" s="18">
        <f t="shared" si="1"/>
        <v>12</v>
      </c>
      <c r="F24" s="46">
        <f t="shared" si="3"/>
        <v>0</v>
      </c>
      <c r="G24" s="14">
        <f t="shared" si="2"/>
        <v>49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42074</v>
      </c>
      <c r="B25" s="16">
        <v>35</v>
      </c>
      <c r="C25" s="16">
        <v>49</v>
      </c>
      <c r="D25" s="17">
        <f t="shared" si="0"/>
        <v>14</v>
      </c>
      <c r="E25" s="18">
        <f t="shared" si="1"/>
        <v>14</v>
      </c>
      <c r="F25" s="46">
        <f t="shared" si="3"/>
        <v>0</v>
      </c>
      <c r="G25" s="14">
        <f t="shared" si="2"/>
        <v>49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42105</v>
      </c>
      <c r="B26" s="16">
        <v>33</v>
      </c>
      <c r="C26" s="16">
        <v>49</v>
      </c>
      <c r="D26" s="17">
        <f t="shared" si="0"/>
        <v>16</v>
      </c>
      <c r="E26" s="18">
        <f t="shared" si="1"/>
        <v>16</v>
      </c>
      <c r="F26" s="46">
        <f t="shared" si="3"/>
        <v>0</v>
      </c>
      <c r="G26" s="14">
        <f t="shared" si="2"/>
        <v>49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42135</v>
      </c>
      <c r="B27" s="16">
        <v>32</v>
      </c>
      <c r="C27" s="16">
        <v>44</v>
      </c>
      <c r="D27" s="17">
        <f t="shared" si="0"/>
        <v>12</v>
      </c>
      <c r="E27" s="18">
        <f t="shared" si="1"/>
        <v>12</v>
      </c>
      <c r="F27" s="46">
        <f t="shared" si="3"/>
        <v>5</v>
      </c>
      <c r="G27" s="14">
        <f t="shared" si="2"/>
        <v>44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42166</v>
      </c>
      <c r="B28" s="16">
        <v>30</v>
      </c>
      <c r="C28" s="16">
        <v>33</v>
      </c>
      <c r="D28" s="17">
        <f t="shared" si="0"/>
        <v>3</v>
      </c>
      <c r="E28" s="18">
        <f t="shared" si="1"/>
        <v>3</v>
      </c>
      <c r="F28" s="46">
        <f t="shared" si="3"/>
        <v>11</v>
      </c>
      <c r="G28" s="14">
        <f t="shared" si="2"/>
        <v>33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42196</v>
      </c>
      <c r="B29" s="16">
        <v>28</v>
      </c>
      <c r="C29" s="16">
        <v>22</v>
      </c>
      <c r="D29" s="17">
        <f t="shared" si="0"/>
        <v>-6</v>
      </c>
      <c r="E29" s="18">
        <f t="shared" si="1"/>
        <v>0</v>
      </c>
      <c r="F29" s="46">
        <f t="shared" si="3"/>
        <v>11</v>
      </c>
      <c r="G29" s="14">
        <f t="shared" si="2"/>
        <v>28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42227</v>
      </c>
      <c r="B30" s="16">
        <v>27</v>
      </c>
      <c r="C30" s="16">
        <v>22</v>
      </c>
      <c r="D30" s="17">
        <f t="shared" si="0"/>
        <v>-5</v>
      </c>
      <c r="E30" s="18">
        <f t="shared" si="1"/>
        <v>0</v>
      </c>
      <c r="F30" s="46">
        <f t="shared" si="3"/>
        <v>0</v>
      </c>
      <c r="G30" s="14">
        <f t="shared" si="2"/>
        <v>27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42258</v>
      </c>
      <c r="B31" s="16">
        <v>25</v>
      </c>
      <c r="C31" s="16">
        <v>22</v>
      </c>
      <c r="D31" s="17">
        <f t="shared" si="0"/>
        <v>-3</v>
      </c>
      <c r="E31" s="18">
        <f t="shared" si="1"/>
        <v>0</v>
      </c>
      <c r="F31" s="46">
        <f t="shared" si="3"/>
        <v>0</v>
      </c>
      <c r="G31" s="14">
        <f t="shared" si="2"/>
        <v>25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42288</v>
      </c>
      <c r="B32" s="16">
        <v>23</v>
      </c>
      <c r="C32" s="16">
        <v>20</v>
      </c>
      <c r="D32" s="17">
        <f t="shared" si="0"/>
        <v>-3</v>
      </c>
      <c r="E32" s="18">
        <f t="shared" si="1"/>
        <v>0</v>
      </c>
      <c r="F32" s="46">
        <f t="shared" si="3"/>
        <v>2</v>
      </c>
      <c r="G32" s="14">
        <f t="shared" si="2"/>
        <v>23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>
        <v>42319</v>
      </c>
      <c r="B33" s="16">
        <v>22</v>
      </c>
      <c r="C33" s="16">
        <v>18</v>
      </c>
      <c r="D33" s="17">
        <f t="shared" si="0"/>
        <v>-4</v>
      </c>
      <c r="E33" s="18">
        <f t="shared" si="1"/>
        <v>0</v>
      </c>
      <c r="F33" s="46">
        <f t="shared" si="3"/>
        <v>2</v>
      </c>
      <c r="G33" s="14">
        <f t="shared" si="2"/>
        <v>22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>
        <v>42349</v>
      </c>
      <c r="B34" s="16">
        <v>20</v>
      </c>
      <c r="C34" s="16">
        <v>18</v>
      </c>
      <c r="D34" s="17">
        <f t="shared" si="0"/>
        <v>-2</v>
      </c>
      <c r="E34" s="18">
        <f t="shared" si="1"/>
        <v>0</v>
      </c>
      <c r="F34" s="46">
        <f t="shared" si="3"/>
        <v>0</v>
      </c>
      <c r="G34" s="14">
        <f t="shared" si="2"/>
        <v>20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211</v>
      </c>
      <c r="B35" s="16">
        <v>18</v>
      </c>
      <c r="C35" s="16">
        <v>15</v>
      </c>
      <c r="D35" s="17">
        <f t="shared" si="0"/>
        <v>-3</v>
      </c>
      <c r="E35" s="18">
        <f t="shared" si="1"/>
        <v>0</v>
      </c>
      <c r="F35" s="46">
        <f t="shared" si="3"/>
        <v>3</v>
      </c>
      <c r="G35" s="14">
        <f t="shared" si="2"/>
        <v>18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212</v>
      </c>
      <c r="B36" s="16">
        <v>17</v>
      </c>
      <c r="C36" s="16">
        <v>14</v>
      </c>
      <c r="D36" s="17">
        <f t="shared" si="0"/>
        <v>-3</v>
      </c>
      <c r="E36" s="18">
        <f t="shared" si="1"/>
        <v>0</v>
      </c>
      <c r="F36" s="46">
        <f t="shared" si="3"/>
        <v>1</v>
      </c>
      <c r="G36" s="14">
        <f t="shared" si="2"/>
        <v>17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213</v>
      </c>
      <c r="B37" s="16">
        <v>15</v>
      </c>
      <c r="C37" s="16">
        <v>14</v>
      </c>
      <c r="D37" s="17">
        <f t="shared" si="0"/>
        <v>-1</v>
      </c>
      <c r="E37" s="18">
        <f t="shared" si="1"/>
        <v>0</v>
      </c>
      <c r="F37" s="46">
        <f t="shared" si="3"/>
        <v>0</v>
      </c>
      <c r="G37" s="14">
        <f t="shared" si="2"/>
        <v>15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214</v>
      </c>
      <c r="B38" s="16">
        <v>13</v>
      </c>
      <c r="C38" s="16">
        <v>13</v>
      </c>
      <c r="D38" s="17">
        <f t="shared" si="0"/>
        <v>0</v>
      </c>
      <c r="E38" s="18">
        <f t="shared" si="1"/>
        <v>0</v>
      </c>
      <c r="F38" s="46">
        <f t="shared" si="3"/>
        <v>1</v>
      </c>
      <c r="G38" s="14">
        <f t="shared" si="2"/>
        <v>13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215</v>
      </c>
      <c r="B39" s="16">
        <v>12</v>
      </c>
      <c r="C39" s="16">
        <v>13</v>
      </c>
      <c r="D39" s="17">
        <f t="shared" si="0"/>
        <v>1</v>
      </c>
      <c r="E39" s="18">
        <f t="shared" si="1"/>
        <v>1</v>
      </c>
      <c r="F39" s="46">
        <f t="shared" si="3"/>
        <v>0</v>
      </c>
      <c r="G39" s="14">
        <f t="shared" si="2"/>
        <v>13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216</v>
      </c>
      <c r="B40" s="16">
        <v>10</v>
      </c>
      <c r="C40" s="16">
        <v>12</v>
      </c>
      <c r="D40" s="17">
        <f t="shared" si="0"/>
        <v>2</v>
      </c>
      <c r="E40" s="18">
        <f t="shared" si="1"/>
        <v>2</v>
      </c>
      <c r="F40" s="46">
        <f t="shared" si="3"/>
        <v>1</v>
      </c>
      <c r="G40" s="14">
        <f t="shared" si="2"/>
        <v>12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217</v>
      </c>
      <c r="B41" s="16">
        <v>8</v>
      </c>
      <c r="C41" s="16">
        <v>10</v>
      </c>
      <c r="D41" s="17">
        <f t="shared" si="0"/>
        <v>2</v>
      </c>
      <c r="E41" s="18">
        <f t="shared" si="1"/>
        <v>2</v>
      </c>
      <c r="F41" s="46">
        <f t="shared" si="3"/>
        <v>2</v>
      </c>
      <c r="G41" s="14">
        <f t="shared" si="2"/>
        <v>10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218</v>
      </c>
      <c r="B42" s="16">
        <v>7</v>
      </c>
      <c r="C42" s="16">
        <v>10</v>
      </c>
      <c r="D42" s="17">
        <f t="shared" si="0"/>
        <v>3</v>
      </c>
      <c r="E42" s="18">
        <f t="shared" si="1"/>
        <v>3</v>
      </c>
      <c r="F42" s="46">
        <f t="shared" si="3"/>
        <v>0</v>
      </c>
      <c r="G42" s="14">
        <f t="shared" si="2"/>
        <v>10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219</v>
      </c>
      <c r="B43" s="20">
        <v>5</v>
      </c>
      <c r="C43" s="20">
        <v>7</v>
      </c>
      <c r="D43" s="21">
        <f t="shared" si="0"/>
        <v>2</v>
      </c>
      <c r="E43" s="22">
        <f t="shared" si="1"/>
        <v>2</v>
      </c>
      <c r="F43" s="46">
        <f t="shared" si="3"/>
        <v>3</v>
      </c>
      <c r="G43" s="14">
        <f t="shared" si="2"/>
        <v>7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220</v>
      </c>
      <c r="B44" s="7">
        <v>3</v>
      </c>
      <c r="C44" s="7">
        <v>0</v>
      </c>
      <c r="D44" s="21">
        <f t="shared" si="0"/>
        <v>-3</v>
      </c>
      <c r="E44" s="22">
        <f t="shared" si="1"/>
        <v>0</v>
      </c>
      <c r="F44" s="46">
        <f t="shared" si="3"/>
        <v>7</v>
      </c>
      <c r="G44" s="14">
        <f t="shared" si="2"/>
        <v>3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 t="s">
        <v>221</v>
      </c>
      <c r="B45" s="7">
        <v>2</v>
      </c>
      <c r="C45" s="7">
        <v>0</v>
      </c>
      <c r="D45" s="21">
        <f t="shared" si="0"/>
        <v>-2</v>
      </c>
      <c r="E45" s="22">
        <f t="shared" si="1"/>
        <v>0</v>
      </c>
      <c r="F45" s="46">
        <f t="shared" si="3"/>
        <v>0</v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 t="s">
        <v>222</v>
      </c>
      <c r="B46" s="7">
        <v>0</v>
      </c>
      <c r="C46" s="7">
        <v>0</v>
      </c>
      <c r="D46" s="21">
        <f t="shared" si="0"/>
        <v>0</v>
      </c>
      <c r="E46" s="22">
        <f t="shared" si="1"/>
        <v>0</v>
      </c>
      <c r="F46" s="46">
        <f t="shared" si="3"/>
        <v>0</v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42075</v>
      </c>
      <c r="B51" s="16">
        <v>116</v>
      </c>
      <c r="C51" s="16">
        <v>116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116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42106</v>
      </c>
      <c r="B52" s="16">
        <v>114</v>
      </c>
      <c r="C52" s="16">
        <v>111</v>
      </c>
      <c r="D52" s="17">
        <f t="shared" si="5"/>
        <v>-3</v>
      </c>
      <c r="E52" s="18">
        <f t="shared" si="6"/>
        <v>0</v>
      </c>
      <c r="F52" s="46">
        <f t="shared" si="3"/>
        <v>5</v>
      </c>
      <c r="G52" s="14">
        <f t="shared" si="4"/>
        <v>114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42136</v>
      </c>
      <c r="B53" s="16">
        <v>111</v>
      </c>
      <c r="C53" s="16">
        <v>109</v>
      </c>
      <c r="D53" s="17">
        <f t="shared" si="5"/>
        <v>-2</v>
      </c>
      <c r="E53" s="18">
        <f t="shared" si="6"/>
        <v>0</v>
      </c>
      <c r="F53" s="46">
        <f t="shared" si="3"/>
        <v>2</v>
      </c>
      <c r="G53" s="14">
        <f t="shared" si="4"/>
        <v>111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42167</v>
      </c>
      <c r="B54" s="16">
        <v>109</v>
      </c>
      <c r="C54" s="16">
        <v>108</v>
      </c>
      <c r="D54" s="17">
        <f t="shared" si="5"/>
        <v>-1</v>
      </c>
      <c r="E54" s="18">
        <f t="shared" si="6"/>
        <v>0</v>
      </c>
      <c r="F54" s="46">
        <f t="shared" si="3"/>
        <v>1</v>
      </c>
      <c r="G54" s="14">
        <f t="shared" si="4"/>
        <v>109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42197</v>
      </c>
      <c r="B55" s="16">
        <v>106</v>
      </c>
      <c r="C55" s="16">
        <v>108</v>
      </c>
      <c r="D55" s="17">
        <f t="shared" si="5"/>
        <v>2</v>
      </c>
      <c r="E55" s="18">
        <f t="shared" si="6"/>
        <v>2</v>
      </c>
      <c r="F55" s="46">
        <f t="shared" si="3"/>
        <v>0</v>
      </c>
      <c r="G55" s="14">
        <f t="shared" si="4"/>
        <v>108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42228</v>
      </c>
      <c r="B56" s="16">
        <v>104</v>
      </c>
      <c r="C56" s="16">
        <v>108</v>
      </c>
      <c r="D56" s="17">
        <f t="shared" si="5"/>
        <v>4</v>
      </c>
      <c r="E56" s="18">
        <f t="shared" si="6"/>
        <v>4</v>
      </c>
      <c r="F56" s="46">
        <f t="shared" si="3"/>
        <v>0</v>
      </c>
      <c r="G56" s="14">
        <f t="shared" si="4"/>
        <v>108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42259</v>
      </c>
      <c r="B57" s="16">
        <v>101</v>
      </c>
      <c r="C57" s="16">
        <v>108</v>
      </c>
      <c r="D57" s="17">
        <f t="shared" si="5"/>
        <v>7</v>
      </c>
      <c r="E57" s="18">
        <f t="shared" si="6"/>
        <v>7</v>
      </c>
      <c r="F57" s="46">
        <f t="shared" si="3"/>
        <v>0</v>
      </c>
      <c r="G57" s="14">
        <f t="shared" si="4"/>
        <v>108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42289</v>
      </c>
      <c r="B58" s="16">
        <v>99</v>
      </c>
      <c r="C58" s="16">
        <v>108</v>
      </c>
      <c r="D58" s="17">
        <f t="shared" si="5"/>
        <v>9</v>
      </c>
      <c r="E58" s="18">
        <f t="shared" si="6"/>
        <v>9</v>
      </c>
      <c r="F58" s="46">
        <f t="shared" si="3"/>
        <v>0</v>
      </c>
      <c r="G58" s="14">
        <f t="shared" si="4"/>
        <v>108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42320</v>
      </c>
      <c r="B59" s="16">
        <v>96</v>
      </c>
      <c r="C59" s="16">
        <v>103</v>
      </c>
      <c r="D59" s="17">
        <f t="shared" si="5"/>
        <v>7</v>
      </c>
      <c r="E59" s="18">
        <f t="shared" si="6"/>
        <v>7</v>
      </c>
      <c r="F59" s="46">
        <f t="shared" si="3"/>
        <v>5</v>
      </c>
      <c r="G59" s="14">
        <f t="shared" si="4"/>
        <v>103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42350</v>
      </c>
      <c r="B60" s="16">
        <v>94</v>
      </c>
      <c r="C60" s="16">
        <v>90</v>
      </c>
      <c r="D60" s="17">
        <f t="shared" si="5"/>
        <v>-4</v>
      </c>
      <c r="E60" s="18">
        <f t="shared" si="6"/>
        <v>0</v>
      </c>
      <c r="F60" s="46">
        <f t="shared" si="3"/>
        <v>13</v>
      </c>
      <c r="G60" s="14">
        <f t="shared" si="4"/>
        <v>94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 t="s">
        <v>223</v>
      </c>
      <c r="B61" s="16">
        <v>91</v>
      </c>
      <c r="C61" s="16">
        <v>86</v>
      </c>
      <c r="D61" s="17">
        <f t="shared" si="5"/>
        <v>-5</v>
      </c>
      <c r="E61" s="18">
        <f t="shared" si="6"/>
        <v>0</v>
      </c>
      <c r="F61" s="46">
        <f t="shared" si="3"/>
        <v>4</v>
      </c>
      <c r="G61" s="14">
        <f t="shared" si="4"/>
        <v>91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224</v>
      </c>
      <c r="B62" s="16">
        <v>89</v>
      </c>
      <c r="C62" s="16">
        <v>85</v>
      </c>
      <c r="D62" s="17">
        <f t="shared" si="5"/>
        <v>-4</v>
      </c>
      <c r="E62" s="18">
        <f t="shared" si="6"/>
        <v>0</v>
      </c>
      <c r="F62" s="46">
        <f t="shared" si="3"/>
        <v>1</v>
      </c>
      <c r="G62" s="14">
        <f t="shared" si="4"/>
        <v>89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225</v>
      </c>
      <c r="B63" s="16">
        <v>86</v>
      </c>
      <c r="C63" s="16">
        <v>83</v>
      </c>
      <c r="D63" s="17">
        <f t="shared" si="5"/>
        <v>-3</v>
      </c>
      <c r="E63" s="18">
        <f t="shared" si="6"/>
        <v>0</v>
      </c>
      <c r="F63" s="46">
        <f t="shared" si="3"/>
        <v>2</v>
      </c>
      <c r="G63" s="14">
        <f t="shared" si="4"/>
        <v>86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226</v>
      </c>
      <c r="B64" s="16">
        <v>84</v>
      </c>
      <c r="C64" s="16">
        <v>67</v>
      </c>
      <c r="D64" s="17">
        <f t="shared" si="5"/>
        <v>-17</v>
      </c>
      <c r="E64" s="18">
        <f t="shared" si="6"/>
        <v>0</v>
      </c>
      <c r="F64" s="46">
        <f t="shared" si="3"/>
        <v>16</v>
      </c>
      <c r="G64" s="14">
        <f t="shared" si="4"/>
        <v>84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227</v>
      </c>
      <c r="B65" s="16">
        <v>81</v>
      </c>
      <c r="C65" s="16">
        <v>65</v>
      </c>
      <c r="D65" s="17">
        <f t="shared" si="5"/>
        <v>-16</v>
      </c>
      <c r="E65" s="18">
        <f t="shared" si="6"/>
        <v>0</v>
      </c>
      <c r="F65" s="46">
        <f t="shared" si="3"/>
        <v>2</v>
      </c>
      <c r="G65" s="14">
        <f t="shared" si="4"/>
        <v>81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228</v>
      </c>
      <c r="B66" s="16">
        <v>79</v>
      </c>
      <c r="C66" s="16">
        <v>65</v>
      </c>
      <c r="D66" s="17">
        <f t="shared" si="5"/>
        <v>-14</v>
      </c>
      <c r="E66" s="18">
        <f t="shared" si="6"/>
        <v>0</v>
      </c>
      <c r="F66" s="46">
        <f t="shared" si="3"/>
        <v>0</v>
      </c>
      <c r="G66" s="14">
        <f t="shared" si="4"/>
        <v>79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229</v>
      </c>
      <c r="B67" s="16">
        <v>77</v>
      </c>
      <c r="C67" s="16">
        <v>60</v>
      </c>
      <c r="D67" s="17">
        <f t="shared" si="5"/>
        <v>-17</v>
      </c>
      <c r="E67" s="18">
        <f t="shared" si="6"/>
        <v>0</v>
      </c>
      <c r="F67" s="46">
        <f t="shared" si="3"/>
        <v>5</v>
      </c>
      <c r="G67" s="14">
        <f t="shared" si="4"/>
        <v>77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230</v>
      </c>
      <c r="B68" s="16">
        <v>74</v>
      </c>
      <c r="C68" s="16">
        <v>57</v>
      </c>
      <c r="D68" s="17">
        <f t="shared" si="5"/>
        <v>-17</v>
      </c>
      <c r="E68" s="18">
        <f t="shared" si="6"/>
        <v>0</v>
      </c>
      <c r="F68" s="46">
        <f t="shared" si="3"/>
        <v>3</v>
      </c>
      <c r="G68" s="14">
        <f t="shared" si="4"/>
        <v>74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231</v>
      </c>
      <c r="B69" s="16">
        <v>72</v>
      </c>
      <c r="C69" s="16">
        <v>57</v>
      </c>
      <c r="D69" s="17">
        <f t="shared" si="5"/>
        <v>-15</v>
      </c>
      <c r="E69" s="18">
        <f t="shared" si="6"/>
        <v>0</v>
      </c>
      <c r="F69" s="46">
        <f t="shared" ref="F69:F111" si="7">IF(B68,C68-C69,"")</f>
        <v>0</v>
      </c>
      <c r="G69" s="14">
        <f t="shared" si="4"/>
        <v>72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232</v>
      </c>
      <c r="B70" s="16">
        <v>69</v>
      </c>
      <c r="C70" s="16">
        <v>57</v>
      </c>
      <c r="D70" s="17">
        <f t="shared" si="5"/>
        <v>-12</v>
      </c>
      <c r="E70" s="18">
        <f t="shared" si="6"/>
        <v>0</v>
      </c>
      <c r="F70" s="46">
        <f t="shared" si="7"/>
        <v>0</v>
      </c>
      <c r="G70" s="14">
        <f t="shared" si="4"/>
        <v>69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233</v>
      </c>
      <c r="B71" s="16">
        <v>67</v>
      </c>
      <c r="C71" s="16">
        <v>57</v>
      </c>
      <c r="D71" s="17">
        <f t="shared" si="5"/>
        <v>-10</v>
      </c>
      <c r="E71" s="18">
        <f t="shared" si="6"/>
        <v>0</v>
      </c>
      <c r="F71" s="46">
        <f t="shared" si="7"/>
        <v>0</v>
      </c>
      <c r="G71" s="14">
        <f t="shared" si="4"/>
        <v>67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234</v>
      </c>
      <c r="B72" s="16">
        <v>64</v>
      </c>
      <c r="C72" s="16">
        <v>57</v>
      </c>
      <c r="D72" s="17">
        <f t="shared" si="5"/>
        <v>-7</v>
      </c>
      <c r="E72" s="18">
        <f t="shared" si="6"/>
        <v>0</v>
      </c>
      <c r="F72" s="46">
        <f t="shared" si="7"/>
        <v>0</v>
      </c>
      <c r="G72" s="14">
        <f t="shared" si="4"/>
        <v>64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235</v>
      </c>
      <c r="B73" s="16">
        <v>62</v>
      </c>
      <c r="C73" s="16">
        <v>57</v>
      </c>
      <c r="D73" s="17">
        <f t="shared" si="5"/>
        <v>-5</v>
      </c>
      <c r="E73" s="18">
        <f t="shared" si="6"/>
        <v>0</v>
      </c>
      <c r="F73" s="46">
        <f t="shared" si="7"/>
        <v>0</v>
      </c>
      <c r="G73" s="14">
        <f t="shared" si="4"/>
        <v>62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236</v>
      </c>
      <c r="B74" s="16">
        <v>59</v>
      </c>
      <c r="C74" s="16">
        <v>57</v>
      </c>
      <c r="D74" s="17">
        <f t="shared" si="5"/>
        <v>-2</v>
      </c>
      <c r="E74" s="18">
        <f t="shared" si="6"/>
        <v>0</v>
      </c>
      <c r="F74" s="46">
        <f t="shared" si="7"/>
        <v>0</v>
      </c>
      <c r="G74" s="14">
        <f t="shared" si="4"/>
        <v>59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237</v>
      </c>
      <c r="B75" s="16">
        <v>57</v>
      </c>
      <c r="C75" s="16">
        <v>57</v>
      </c>
      <c r="D75" s="17">
        <f t="shared" si="5"/>
        <v>0</v>
      </c>
      <c r="E75" s="18">
        <f t="shared" si="6"/>
        <v>0</v>
      </c>
      <c r="F75" s="46">
        <f t="shared" si="7"/>
        <v>0</v>
      </c>
      <c r="G75" s="14">
        <f t="shared" si="4"/>
        <v>57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238</v>
      </c>
      <c r="B76" s="16">
        <v>54</v>
      </c>
      <c r="C76" s="16">
        <v>57</v>
      </c>
      <c r="D76" s="17">
        <f t="shared" si="5"/>
        <v>3</v>
      </c>
      <c r="E76" s="18">
        <f t="shared" si="6"/>
        <v>3</v>
      </c>
      <c r="F76" s="46">
        <f t="shared" si="7"/>
        <v>0</v>
      </c>
      <c r="G76" s="14">
        <f t="shared" si="4"/>
        <v>57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239</v>
      </c>
      <c r="B77" s="16">
        <v>52</v>
      </c>
      <c r="C77" s="16">
        <v>57</v>
      </c>
      <c r="D77" s="17">
        <f t="shared" si="5"/>
        <v>5</v>
      </c>
      <c r="E77" s="18">
        <f t="shared" si="6"/>
        <v>5</v>
      </c>
      <c r="F77" s="46">
        <f t="shared" si="7"/>
        <v>0</v>
      </c>
      <c r="G77" s="14">
        <f t="shared" si="4"/>
        <v>57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240</v>
      </c>
      <c r="B78" s="16">
        <v>49</v>
      </c>
      <c r="C78" s="16">
        <v>57</v>
      </c>
      <c r="D78" s="17">
        <f t="shared" si="5"/>
        <v>8</v>
      </c>
      <c r="E78" s="18">
        <f t="shared" si="6"/>
        <v>8</v>
      </c>
      <c r="F78" s="46">
        <f t="shared" si="7"/>
        <v>0</v>
      </c>
      <c r="G78" s="14">
        <f t="shared" si="4"/>
        <v>57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241</v>
      </c>
      <c r="B79" s="16">
        <v>47</v>
      </c>
      <c r="C79" s="16">
        <v>57</v>
      </c>
      <c r="D79" s="17">
        <f t="shared" si="5"/>
        <v>10</v>
      </c>
      <c r="E79" s="18">
        <f t="shared" si="6"/>
        <v>10</v>
      </c>
      <c r="F79" s="46">
        <f t="shared" si="7"/>
        <v>0</v>
      </c>
      <c r="G79" s="14">
        <f t="shared" si="4"/>
        <v>57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>
        <v>42370</v>
      </c>
      <c r="B80" s="16">
        <v>44</v>
      </c>
      <c r="C80" s="16">
        <v>57</v>
      </c>
      <c r="D80" s="17">
        <f t="shared" si="5"/>
        <v>13</v>
      </c>
      <c r="E80" s="18">
        <f t="shared" si="6"/>
        <v>13</v>
      </c>
      <c r="F80" s="46">
        <f t="shared" si="7"/>
        <v>0</v>
      </c>
      <c r="G80" s="14">
        <f t="shared" si="4"/>
        <v>57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42401</v>
      </c>
      <c r="B81" s="16">
        <v>42</v>
      </c>
      <c r="C81" s="16">
        <v>57</v>
      </c>
      <c r="D81" s="17">
        <f t="shared" si="5"/>
        <v>15</v>
      </c>
      <c r="E81" s="18">
        <f t="shared" si="6"/>
        <v>15</v>
      </c>
      <c r="F81" s="46">
        <f t="shared" si="7"/>
        <v>0</v>
      </c>
      <c r="G81" s="14">
        <f t="shared" si="4"/>
        <v>57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42430</v>
      </c>
      <c r="B82" s="16">
        <v>39</v>
      </c>
      <c r="C82" s="16">
        <v>56</v>
      </c>
      <c r="D82" s="17">
        <f t="shared" si="5"/>
        <v>17</v>
      </c>
      <c r="E82" s="18">
        <f t="shared" si="6"/>
        <v>17</v>
      </c>
      <c r="F82" s="46">
        <f t="shared" si="7"/>
        <v>1</v>
      </c>
      <c r="G82" s="14">
        <f t="shared" si="4"/>
        <v>56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42461</v>
      </c>
      <c r="B83" s="16">
        <v>37</v>
      </c>
      <c r="C83" s="16">
        <v>50</v>
      </c>
      <c r="D83" s="17">
        <f t="shared" si="5"/>
        <v>13</v>
      </c>
      <c r="E83" s="18">
        <f t="shared" si="6"/>
        <v>13</v>
      </c>
      <c r="F83" s="46">
        <f t="shared" si="7"/>
        <v>6</v>
      </c>
      <c r="G83" s="14">
        <f t="shared" si="4"/>
        <v>50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42491</v>
      </c>
      <c r="B84" s="16">
        <v>35</v>
      </c>
      <c r="C84" s="16">
        <v>47</v>
      </c>
      <c r="D84" s="17">
        <f t="shared" si="5"/>
        <v>12</v>
      </c>
      <c r="E84" s="18">
        <f t="shared" si="6"/>
        <v>12</v>
      </c>
      <c r="F84" s="46">
        <f t="shared" si="7"/>
        <v>3</v>
      </c>
      <c r="G84" s="14">
        <f t="shared" si="4"/>
        <v>47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42522</v>
      </c>
      <c r="B85" s="16">
        <v>32</v>
      </c>
      <c r="C85" s="16">
        <v>47</v>
      </c>
      <c r="D85" s="17">
        <f t="shared" si="5"/>
        <v>15</v>
      </c>
      <c r="E85" s="18">
        <f t="shared" si="6"/>
        <v>15</v>
      </c>
      <c r="F85" s="46">
        <f t="shared" si="7"/>
        <v>0</v>
      </c>
      <c r="G85" s="14">
        <f t="shared" si="4"/>
        <v>47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42552</v>
      </c>
      <c r="B86" s="16">
        <v>30</v>
      </c>
      <c r="C86" s="16">
        <v>47</v>
      </c>
      <c r="D86" s="17">
        <f t="shared" si="5"/>
        <v>17</v>
      </c>
      <c r="E86" s="18">
        <f t="shared" si="6"/>
        <v>17</v>
      </c>
      <c r="F86" s="46">
        <f t="shared" si="7"/>
        <v>0</v>
      </c>
      <c r="G86" s="14">
        <f t="shared" si="4"/>
        <v>47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42583</v>
      </c>
      <c r="B87" s="16">
        <v>27</v>
      </c>
      <c r="C87" s="16">
        <v>47</v>
      </c>
      <c r="D87" s="17">
        <f t="shared" si="5"/>
        <v>20</v>
      </c>
      <c r="E87" s="18">
        <f t="shared" si="6"/>
        <v>20</v>
      </c>
      <c r="F87" s="46">
        <f t="shared" si="7"/>
        <v>0</v>
      </c>
      <c r="G87" s="14">
        <f t="shared" si="4"/>
        <v>47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42614</v>
      </c>
      <c r="B88" s="16">
        <v>25</v>
      </c>
      <c r="C88" s="16">
        <v>45</v>
      </c>
      <c r="D88" s="17">
        <f t="shared" si="5"/>
        <v>20</v>
      </c>
      <c r="E88" s="18">
        <f t="shared" si="6"/>
        <v>20</v>
      </c>
      <c r="F88" s="46">
        <f t="shared" si="7"/>
        <v>2</v>
      </c>
      <c r="G88" s="14">
        <f t="shared" si="4"/>
        <v>45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42644</v>
      </c>
      <c r="B89" s="16">
        <v>22</v>
      </c>
      <c r="C89" s="16">
        <v>45</v>
      </c>
      <c r="D89" s="17">
        <f t="shared" si="5"/>
        <v>23</v>
      </c>
      <c r="E89" s="18">
        <f t="shared" si="6"/>
        <v>23</v>
      </c>
      <c r="F89" s="46">
        <f t="shared" si="7"/>
        <v>0</v>
      </c>
      <c r="G89" s="14">
        <f t="shared" si="4"/>
        <v>45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42675</v>
      </c>
      <c r="B90" s="16">
        <v>20</v>
      </c>
      <c r="C90" s="16">
        <v>43</v>
      </c>
      <c r="D90" s="17">
        <f t="shared" si="5"/>
        <v>23</v>
      </c>
      <c r="E90" s="18">
        <f t="shared" si="6"/>
        <v>23</v>
      </c>
      <c r="F90" s="46">
        <f t="shared" si="7"/>
        <v>2</v>
      </c>
      <c r="G90" s="14">
        <f t="shared" si="4"/>
        <v>43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42705</v>
      </c>
      <c r="B91" s="16">
        <v>17</v>
      </c>
      <c r="C91" s="16">
        <v>43</v>
      </c>
      <c r="D91" s="17">
        <f t="shared" si="5"/>
        <v>26</v>
      </c>
      <c r="E91" s="18">
        <f t="shared" si="6"/>
        <v>26</v>
      </c>
      <c r="F91" s="46">
        <f t="shared" si="7"/>
        <v>0</v>
      </c>
      <c r="G91" s="14">
        <f t="shared" si="4"/>
        <v>43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 t="s">
        <v>242</v>
      </c>
      <c r="B92" s="16">
        <v>15</v>
      </c>
      <c r="C92" s="16">
        <v>34</v>
      </c>
      <c r="D92" s="17">
        <f t="shared" si="5"/>
        <v>19</v>
      </c>
      <c r="E92" s="18">
        <f t="shared" si="6"/>
        <v>19</v>
      </c>
      <c r="F92" s="46">
        <f t="shared" si="7"/>
        <v>9</v>
      </c>
      <c r="G92" s="14">
        <f t="shared" si="4"/>
        <v>34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243</v>
      </c>
      <c r="B93" s="16">
        <v>12</v>
      </c>
      <c r="C93" s="16">
        <v>31</v>
      </c>
      <c r="D93" s="17">
        <f t="shared" si="5"/>
        <v>19</v>
      </c>
      <c r="E93" s="18">
        <f t="shared" si="6"/>
        <v>19</v>
      </c>
      <c r="F93" s="46">
        <f t="shared" si="7"/>
        <v>3</v>
      </c>
      <c r="G93" s="14">
        <f t="shared" si="4"/>
        <v>31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244</v>
      </c>
      <c r="B94" s="16">
        <v>10</v>
      </c>
      <c r="C94" s="16">
        <v>19</v>
      </c>
      <c r="D94" s="17">
        <f t="shared" si="5"/>
        <v>9</v>
      </c>
      <c r="E94" s="18">
        <f t="shared" si="6"/>
        <v>9</v>
      </c>
      <c r="F94" s="46">
        <f t="shared" si="7"/>
        <v>12</v>
      </c>
      <c r="G94" s="14">
        <f t="shared" si="4"/>
        <v>19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245</v>
      </c>
      <c r="B95" s="16">
        <v>7</v>
      </c>
      <c r="C95" s="16">
        <v>12</v>
      </c>
      <c r="D95" s="17">
        <f t="shared" si="5"/>
        <v>5</v>
      </c>
      <c r="E95" s="18">
        <f t="shared" si="6"/>
        <v>5</v>
      </c>
      <c r="F95" s="46">
        <f t="shared" si="7"/>
        <v>7</v>
      </c>
      <c r="G95" s="14">
        <f t="shared" si="4"/>
        <v>12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246</v>
      </c>
      <c r="B96" s="16">
        <v>5</v>
      </c>
      <c r="C96" s="16">
        <v>12</v>
      </c>
      <c r="D96" s="17">
        <f t="shared" si="5"/>
        <v>7</v>
      </c>
      <c r="E96" s="18">
        <f t="shared" si="6"/>
        <v>7</v>
      </c>
      <c r="F96" s="46">
        <f t="shared" si="7"/>
        <v>0</v>
      </c>
      <c r="G96" s="14">
        <f t="shared" si="4"/>
        <v>12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247</v>
      </c>
      <c r="B97" s="16">
        <v>2</v>
      </c>
      <c r="C97" s="16">
        <v>10</v>
      </c>
      <c r="D97" s="17">
        <f t="shared" si="5"/>
        <v>8</v>
      </c>
      <c r="E97" s="18">
        <f t="shared" si="6"/>
        <v>8</v>
      </c>
      <c r="F97" s="46">
        <f t="shared" si="7"/>
        <v>2</v>
      </c>
      <c r="G97" s="14">
        <f t="shared" si="4"/>
        <v>10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248</v>
      </c>
      <c r="B98" s="16">
        <v>0</v>
      </c>
      <c r="C98" s="16">
        <v>6</v>
      </c>
      <c r="D98" s="17">
        <f t="shared" si="5"/>
        <v>6</v>
      </c>
      <c r="E98" s="18">
        <f t="shared" si="6"/>
        <v>6</v>
      </c>
      <c r="F98" s="46">
        <f t="shared" si="7"/>
        <v>4</v>
      </c>
      <c r="G98" s="14">
        <f t="shared" si="4"/>
        <v>6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/>
      <c r="B99" s="16"/>
      <c r="C99" s="16"/>
      <c r="D99" s="17">
        <f t="shared" si="5"/>
        <v>0</v>
      </c>
      <c r="E99" s="18">
        <f t="shared" si="6"/>
        <v>0</v>
      </c>
      <c r="F99" s="46" t="str">
        <f t="shared" si="7"/>
        <v/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84</v>
      </c>
      <c r="K2" s="7">
        <f>B51</f>
        <v>96</v>
      </c>
      <c r="L2" s="5"/>
      <c r="M2" s="5"/>
      <c r="N2" s="5"/>
    </row>
    <row r="3" spans="1:14" ht="15.75" customHeight="1" x14ac:dyDescent="0.2">
      <c r="A3" s="15">
        <v>42348</v>
      </c>
      <c r="B3" s="16">
        <v>84</v>
      </c>
      <c r="C3" s="16">
        <v>84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84</v>
      </c>
      <c r="H3" s="5"/>
      <c r="I3" s="6" t="s">
        <v>139</v>
      </c>
      <c r="J3" s="7">
        <f>COUNTIF(B3:B48,"&gt;0")</f>
        <v>43</v>
      </c>
      <c r="K3" s="7">
        <f>COUNTIF(B51:B111,"&gt;0")</f>
        <v>50</v>
      </c>
      <c r="L3" s="5"/>
      <c r="M3" s="5"/>
      <c r="N3" s="5"/>
    </row>
    <row r="4" spans="1:14" ht="15.75" customHeight="1" x14ac:dyDescent="0.2">
      <c r="A4" s="15" t="s">
        <v>192</v>
      </c>
      <c r="B4" s="16">
        <v>82</v>
      </c>
      <c r="C4" s="16">
        <v>84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84</v>
      </c>
      <c r="H4" s="5"/>
      <c r="I4" s="6" t="s">
        <v>2</v>
      </c>
      <c r="J4" s="7">
        <f>MAX(D3:D48)</f>
        <v>20</v>
      </c>
      <c r="K4" s="7">
        <f>MAX(D51:D111)</f>
        <v>44</v>
      </c>
      <c r="L4" s="5" t="s">
        <v>144</v>
      </c>
      <c r="M4" s="5"/>
      <c r="N4" s="5"/>
    </row>
    <row r="5" spans="1:14" ht="15.75" customHeight="1" x14ac:dyDescent="0.2">
      <c r="A5" s="15" t="s">
        <v>193</v>
      </c>
      <c r="B5" s="16">
        <v>80</v>
      </c>
      <c r="C5" s="16">
        <v>84</v>
      </c>
      <c r="D5" s="17">
        <f t="shared" si="0"/>
        <v>4</v>
      </c>
      <c r="E5" s="18">
        <f t="shared" si="1"/>
        <v>4</v>
      </c>
      <c r="F5" s="46">
        <f t="shared" ref="F5:F68" si="3">IF(B4,C4-C5,"")</f>
        <v>0</v>
      </c>
      <c r="G5" s="14">
        <f t="shared" si="2"/>
        <v>84</v>
      </c>
      <c r="H5" s="5"/>
      <c r="I5" s="6" t="s">
        <v>3</v>
      </c>
      <c r="J5" s="7">
        <f>MIN(D3:D48)</f>
        <v>0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15" t="s">
        <v>194</v>
      </c>
      <c r="B6" s="16">
        <v>78</v>
      </c>
      <c r="C6" s="16">
        <v>84</v>
      </c>
      <c r="D6" s="17">
        <f t="shared" si="0"/>
        <v>6</v>
      </c>
      <c r="E6" s="18">
        <f t="shared" si="1"/>
        <v>6</v>
      </c>
      <c r="F6" s="46">
        <f t="shared" si="3"/>
        <v>0</v>
      </c>
      <c r="G6" s="14">
        <f t="shared" si="2"/>
        <v>84</v>
      </c>
      <c r="H6" s="5"/>
      <c r="I6" s="6" t="s">
        <v>4</v>
      </c>
      <c r="J6" s="7">
        <f>AVERAGE(D3:D48)</f>
        <v>11.717391304347826</v>
      </c>
      <c r="K6" s="7">
        <f>AVERAGE(D51:D111)</f>
        <v>15.754098360655737</v>
      </c>
      <c r="L6" s="5" t="s">
        <v>0</v>
      </c>
      <c r="M6" s="5"/>
      <c r="N6" s="5"/>
    </row>
    <row r="7" spans="1:14" ht="15.75" customHeight="1" x14ac:dyDescent="0.2">
      <c r="A7" s="15" t="s">
        <v>195</v>
      </c>
      <c r="B7" s="16">
        <v>76</v>
      </c>
      <c r="C7" s="16">
        <v>84</v>
      </c>
      <c r="D7" s="17">
        <f t="shared" si="0"/>
        <v>8</v>
      </c>
      <c r="E7" s="18">
        <f t="shared" si="1"/>
        <v>8</v>
      </c>
      <c r="F7" s="46">
        <f t="shared" si="3"/>
        <v>0</v>
      </c>
      <c r="G7" s="14">
        <f t="shared" si="2"/>
        <v>84</v>
      </c>
      <c r="H7" s="5"/>
      <c r="I7" s="6" t="s">
        <v>140</v>
      </c>
      <c r="J7" s="7">
        <f>STDEV(D3:D48)</f>
        <v>6.2987231280219218</v>
      </c>
      <c r="K7" s="7">
        <f>STDEV(D51:D111)</f>
        <v>14.173514898929056</v>
      </c>
      <c r="L7" s="5" t="s">
        <v>191</v>
      </c>
      <c r="M7" s="5"/>
      <c r="N7" s="5"/>
    </row>
    <row r="8" spans="1:14" ht="15.75" customHeight="1" x14ac:dyDescent="0.2">
      <c r="A8" s="15" t="s">
        <v>196</v>
      </c>
      <c r="B8" s="16">
        <v>74</v>
      </c>
      <c r="C8" s="16">
        <v>81</v>
      </c>
      <c r="D8" s="17">
        <f t="shared" si="0"/>
        <v>7</v>
      </c>
      <c r="E8" s="18">
        <f t="shared" si="1"/>
        <v>7</v>
      </c>
      <c r="F8" s="46">
        <f t="shared" si="3"/>
        <v>3</v>
      </c>
      <c r="G8" s="14">
        <f t="shared" si="2"/>
        <v>81</v>
      </c>
      <c r="H8" s="5"/>
      <c r="I8" s="6" t="s">
        <v>5</v>
      </c>
      <c r="J8" s="8">
        <f>COUNTIF(E3:E48,"&gt;0")/J3</f>
        <v>0.97674418604651159</v>
      </c>
      <c r="K8" s="8">
        <f>COUNTIF(E51:E111,"&gt;0")/K3</f>
        <v>0.98</v>
      </c>
      <c r="L8" s="5" t="s">
        <v>146</v>
      </c>
      <c r="M8" s="5"/>
      <c r="N8" s="5"/>
    </row>
    <row r="9" spans="1:14" ht="15.75" customHeight="1" x14ac:dyDescent="0.2">
      <c r="A9" s="15" t="s">
        <v>197</v>
      </c>
      <c r="B9" s="16">
        <v>72</v>
      </c>
      <c r="C9" s="16">
        <v>81</v>
      </c>
      <c r="D9" s="17">
        <f t="shared" si="0"/>
        <v>9</v>
      </c>
      <c r="E9" s="18">
        <f t="shared" si="1"/>
        <v>9</v>
      </c>
      <c r="F9" s="46">
        <f t="shared" si="3"/>
        <v>0</v>
      </c>
      <c r="G9" s="14">
        <f t="shared" si="2"/>
        <v>81</v>
      </c>
      <c r="H9" s="5"/>
      <c r="I9" s="6" t="s">
        <v>6</v>
      </c>
      <c r="J9" s="9">
        <f>SUM(E3:E48)</f>
        <v>539</v>
      </c>
      <c r="K9" s="10">
        <f>SUM(E51:E111)</f>
        <v>961</v>
      </c>
      <c r="L9" s="5" t="s">
        <v>147</v>
      </c>
      <c r="M9" s="5"/>
      <c r="N9" s="5"/>
    </row>
    <row r="10" spans="1:14" ht="15.75" customHeight="1" x14ac:dyDescent="0.2">
      <c r="A10" s="15" t="s">
        <v>198</v>
      </c>
      <c r="B10" s="16">
        <v>70</v>
      </c>
      <c r="C10" s="16">
        <v>81</v>
      </c>
      <c r="D10" s="17">
        <f t="shared" si="0"/>
        <v>11</v>
      </c>
      <c r="E10" s="18">
        <f t="shared" si="1"/>
        <v>11</v>
      </c>
      <c r="F10" s="46">
        <f t="shared" si="3"/>
        <v>0</v>
      </c>
      <c r="G10" s="14">
        <f t="shared" si="2"/>
        <v>81</v>
      </c>
      <c r="H10" s="5"/>
      <c r="I10" s="7" t="s">
        <v>69</v>
      </c>
      <c r="J10" s="7">
        <f>J9/J2</f>
        <v>6.416666666666667</v>
      </c>
      <c r="K10" s="7">
        <f>K9/K2</f>
        <v>10.010416666666666</v>
      </c>
      <c r="L10" s="5" t="s">
        <v>148</v>
      </c>
      <c r="M10" s="5"/>
      <c r="N10" s="5"/>
    </row>
    <row r="11" spans="1:14" ht="15.75" customHeight="1" x14ac:dyDescent="0.2">
      <c r="A11" s="15" t="s">
        <v>199</v>
      </c>
      <c r="B11" s="16">
        <v>68</v>
      </c>
      <c r="C11" s="16">
        <v>81</v>
      </c>
      <c r="D11" s="17">
        <f t="shared" si="0"/>
        <v>13</v>
      </c>
      <c r="E11" s="18">
        <f t="shared" si="1"/>
        <v>13</v>
      </c>
      <c r="F11" s="46">
        <f t="shared" si="3"/>
        <v>0</v>
      </c>
      <c r="G11" s="14">
        <f t="shared" si="2"/>
        <v>81</v>
      </c>
      <c r="H11" s="5"/>
      <c r="I11" s="7" t="s">
        <v>141</v>
      </c>
      <c r="J11" s="7">
        <f>SUM(C3:C48)/SUM(B3:B48)</f>
        <v>1.2916666666666667</v>
      </c>
      <c r="K11" s="7">
        <f>SUM(C51:C111)/SUM(B51:B111)</f>
        <v>1.3925653594771241</v>
      </c>
      <c r="L11" s="5" t="s">
        <v>149</v>
      </c>
      <c r="M11" s="5"/>
      <c r="N11" s="5"/>
    </row>
    <row r="12" spans="1:14" ht="15.75" customHeight="1" x14ac:dyDescent="0.2">
      <c r="A12" s="15" t="s">
        <v>200</v>
      </c>
      <c r="B12" s="16">
        <v>66</v>
      </c>
      <c r="C12" s="16">
        <v>81</v>
      </c>
      <c r="D12" s="17">
        <f t="shared" si="0"/>
        <v>15</v>
      </c>
      <c r="E12" s="18">
        <f t="shared" si="1"/>
        <v>15</v>
      </c>
      <c r="F12" s="46">
        <f t="shared" si="3"/>
        <v>0</v>
      </c>
      <c r="G12" s="14">
        <f t="shared" si="2"/>
        <v>81</v>
      </c>
      <c r="H12" s="5"/>
      <c r="I12" s="11" t="s">
        <v>142</v>
      </c>
      <c r="J12" s="7">
        <v>8.1999999999999993</v>
      </c>
      <c r="K12" s="7">
        <v>7.1</v>
      </c>
      <c r="L12" s="5"/>
      <c r="M12" s="5"/>
      <c r="N12" s="5"/>
    </row>
    <row r="13" spans="1:14" ht="15.75" customHeight="1" x14ac:dyDescent="0.2">
      <c r="A13" s="15" t="s">
        <v>201</v>
      </c>
      <c r="B13" s="16">
        <v>64</v>
      </c>
      <c r="C13" s="16">
        <v>81</v>
      </c>
      <c r="D13" s="17">
        <f t="shared" si="0"/>
        <v>17</v>
      </c>
      <c r="E13" s="18">
        <f t="shared" si="1"/>
        <v>17</v>
      </c>
      <c r="F13" s="46">
        <f t="shared" si="3"/>
        <v>0</v>
      </c>
      <c r="G13" s="14">
        <f t="shared" si="2"/>
        <v>81</v>
      </c>
      <c r="H13" s="5"/>
      <c r="I13" s="7" t="s">
        <v>143</v>
      </c>
      <c r="J13" s="23">
        <f>1/J11</f>
        <v>0.77419354838709675</v>
      </c>
      <c r="K13" s="23">
        <f>1/K11</f>
        <v>0.71809914931064833</v>
      </c>
      <c r="L13" s="5"/>
      <c r="M13" s="5"/>
      <c r="N13" s="5"/>
    </row>
    <row r="14" spans="1:14" ht="15.75" customHeight="1" x14ac:dyDescent="0.2">
      <c r="A14" s="15" t="s">
        <v>202</v>
      </c>
      <c r="B14" s="16">
        <v>63</v>
      </c>
      <c r="C14" s="16">
        <v>81</v>
      </c>
      <c r="D14" s="17">
        <f t="shared" si="0"/>
        <v>18</v>
      </c>
      <c r="E14" s="18">
        <f t="shared" si="1"/>
        <v>18</v>
      </c>
      <c r="F14" s="46">
        <f t="shared" si="3"/>
        <v>0</v>
      </c>
      <c r="G14" s="14">
        <f t="shared" si="2"/>
        <v>81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203</v>
      </c>
      <c r="B15" s="16">
        <v>61</v>
      </c>
      <c r="C15" s="16">
        <v>73</v>
      </c>
      <c r="D15" s="17">
        <f t="shared" si="0"/>
        <v>12</v>
      </c>
      <c r="E15" s="18">
        <f t="shared" si="1"/>
        <v>12</v>
      </c>
      <c r="F15" s="46">
        <f t="shared" si="3"/>
        <v>8</v>
      </c>
      <c r="G15" s="14">
        <f t="shared" si="2"/>
        <v>73</v>
      </c>
      <c r="H15" s="5"/>
      <c r="I15" s="7" t="s">
        <v>266</v>
      </c>
      <c r="J15" s="7">
        <f>(SUMPRODUCT(D3:D48,D3:D48))/J2</f>
        <v>96.44047619047619</v>
      </c>
      <c r="K15" s="7">
        <f>(SUMPRODUCT(D51:D111,D51:D111))/K2</f>
        <v>283.26041666666669</v>
      </c>
      <c r="L15" s="5"/>
      <c r="M15" s="5"/>
      <c r="N15" s="5"/>
    </row>
    <row r="16" spans="1:14" ht="15.75" customHeight="1" x14ac:dyDescent="0.2">
      <c r="A16" s="15" t="s">
        <v>204</v>
      </c>
      <c r="B16" s="16">
        <v>59</v>
      </c>
      <c r="C16" s="16">
        <v>73</v>
      </c>
      <c r="D16" s="17">
        <f t="shared" si="0"/>
        <v>14</v>
      </c>
      <c r="E16" s="18">
        <f t="shared" si="1"/>
        <v>14</v>
      </c>
      <c r="F16" s="46">
        <f t="shared" si="3"/>
        <v>0</v>
      </c>
      <c r="G16" s="14">
        <f t="shared" si="2"/>
        <v>73</v>
      </c>
      <c r="H16" s="5"/>
      <c r="I16" s="7" t="s">
        <v>267</v>
      </c>
      <c r="J16" s="7">
        <f>ABS(1-J13)</f>
        <v>0.22580645161290325</v>
      </c>
      <c r="K16" s="7">
        <f>ABS(1-K13)</f>
        <v>0.28190085068935167</v>
      </c>
      <c r="L16" s="5"/>
      <c r="M16" s="5"/>
      <c r="N16" s="5"/>
    </row>
    <row r="17" spans="1:14" ht="15.75" customHeight="1" x14ac:dyDescent="0.2">
      <c r="A17" s="15" t="s">
        <v>205</v>
      </c>
      <c r="B17" s="16">
        <v>57</v>
      </c>
      <c r="C17" s="16">
        <v>72</v>
      </c>
      <c r="D17" s="17">
        <f t="shared" si="0"/>
        <v>15</v>
      </c>
      <c r="E17" s="18">
        <f t="shared" si="1"/>
        <v>15</v>
      </c>
      <c r="F17" s="46">
        <f t="shared" si="3"/>
        <v>1</v>
      </c>
      <c r="G17" s="14">
        <f t="shared" si="2"/>
        <v>72</v>
      </c>
      <c r="H17" s="5"/>
      <c r="I17" s="7" t="s">
        <v>287</v>
      </c>
      <c r="J17" s="26">
        <f>J2/J3</f>
        <v>1.9534883720930232</v>
      </c>
      <c r="K17" s="26">
        <f>K2/K3</f>
        <v>1.92</v>
      </c>
      <c r="L17" s="5"/>
      <c r="M17" s="5"/>
      <c r="N17" s="5"/>
    </row>
    <row r="18" spans="1:14" ht="15.75" customHeight="1" x14ac:dyDescent="0.2">
      <c r="A18" s="15" t="s">
        <v>206</v>
      </c>
      <c r="B18" s="16">
        <v>55</v>
      </c>
      <c r="C18" s="16">
        <v>72</v>
      </c>
      <c r="D18" s="17">
        <f t="shared" si="0"/>
        <v>17</v>
      </c>
      <c r="E18" s="18">
        <f t="shared" si="1"/>
        <v>17</v>
      </c>
      <c r="F18" s="46">
        <f t="shared" si="3"/>
        <v>0</v>
      </c>
      <c r="G18" s="14">
        <f t="shared" si="2"/>
        <v>72</v>
      </c>
      <c r="H18" s="5"/>
      <c r="I18" s="7" t="s">
        <v>314</v>
      </c>
      <c r="J18" s="26">
        <f>STDEV(F3:F48)</f>
        <v>3.3306190499386075</v>
      </c>
      <c r="K18" s="26">
        <f>STDEV(F51:F111)</f>
        <v>4.3698409815554653</v>
      </c>
      <c r="L18" s="5"/>
      <c r="M18" s="5"/>
      <c r="N18" s="5"/>
    </row>
    <row r="19" spans="1:14" ht="15.75" customHeight="1" x14ac:dyDescent="0.2">
      <c r="A19" s="15" t="s">
        <v>207</v>
      </c>
      <c r="B19" s="16">
        <v>53</v>
      </c>
      <c r="C19" s="16">
        <v>71</v>
      </c>
      <c r="D19" s="17">
        <f t="shared" si="0"/>
        <v>18</v>
      </c>
      <c r="E19" s="18">
        <f t="shared" si="1"/>
        <v>18</v>
      </c>
      <c r="F19" s="46">
        <f t="shared" si="3"/>
        <v>1</v>
      </c>
      <c r="G19" s="14">
        <f t="shared" si="2"/>
        <v>71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208</v>
      </c>
      <c r="B20" s="16">
        <v>51</v>
      </c>
      <c r="C20" s="16">
        <v>69</v>
      </c>
      <c r="D20" s="17">
        <f t="shared" si="0"/>
        <v>18</v>
      </c>
      <c r="E20" s="18">
        <f t="shared" si="1"/>
        <v>18</v>
      </c>
      <c r="F20" s="46">
        <f t="shared" si="3"/>
        <v>2</v>
      </c>
      <c r="G20" s="14">
        <f t="shared" si="2"/>
        <v>69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 t="s">
        <v>209</v>
      </c>
      <c r="B21" s="16">
        <v>49</v>
      </c>
      <c r="C21" s="16">
        <v>68</v>
      </c>
      <c r="D21" s="17">
        <f t="shared" si="0"/>
        <v>19</v>
      </c>
      <c r="E21" s="18">
        <f t="shared" si="1"/>
        <v>19</v>
      </c>
      <c r="F21" s="46">
        <f t="shared" si="3"/>
        <v>1</v>
      </c>
      <c r="G21" s="14">
        <f t="shared" si="2"/>
        <v>68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 t="s">
        <v>210</v>
      </c>
      <c r="B22" s="16">
        <v>47</v>
      </c>
      <c r="C22" s="16">
        <v>58</v>
      </c>
      <c r="D22" s="17">
        <f t="shared" si="0"/>
        <v>11</v>
      </c>
      <c r="E22" s="18">
        <f t="shared" si="1"/>
        <v>11</v>
      </c>
      <c r="F22" s="46">
        <f t="shared" si="3"/>
        <v>10</v>
      </c>
      <c r="G22" s="14">
        <f t="shared" si="2"/>
        <v>58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42015</v>
      </c>
      <c r="B23" s="16">
        <v>45</v>
      </c>
      <c r="C23" s="16">
        <v>58</v>
      </c>
      <c r="D23" s="17">
        <f t="shared" si="0"/>
        <v>13</v>
      </c>
      <c r="E23" s="18">
        <f t="shared" si="1"/>
        <v>13</v>
      </c>
      <c r="F23" s="46">
        <f t="shared" si="3"/>
        <v>0</v>
      </c>
      <c r="G23" s="14">
        <f t="shared" si="2"/>
        <v>58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42046</v>
      </c>
      <c r="B24" s="16">
        <v>43</v>
      </c>
      <c r="C24" s="16">
        <v>58</v>
      </c>
      <c r="D24" s="17">
        <f t="shared" si="0"/>
        <v>15</v>
      </c>
      <c r="E24" s="18">
        <f t="shared" si="1"/>
        <v>15</v>
      </c>
      <c r="F24" s="46">
        <f t="shared" si="3"/>
        <v>0</v>
      </c>
      <c r="G24" s="14">
        <f t="shared" si="2"/>
        <v>58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42074</v>
      </c>
      <c r="B25" s="16">
        <v>41</v>
      </c>
      <c r="C25" s="16">
        <v>56</v>
      </c>
      <c r="D25" s="17">
        <f t="shared" si="0"/>
        <v>15</v>
      </c>
      <c r="E25" s="18">
        <f t="shared" si="1"/>
        <v>15</v>
      </c>
      <c r="F25" s="46">
        <f t="shared" si="3"/>
        <v>2</v>
      </c>
      <c r="G25" s="14">
        <f t="shared" si="2"/>
        <v>56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42105</v>
      </c>
      <c r="B26" s="16">
        <v>39</v>
      </c>
      <c r="C26" s="16">
        <v>55</v>
      </c>
      <c r="D26" s="17">
        <f t="shared" si="0"/>
        <v>16</v>
      </c>
      <c r="E26" s="18">
        <f t="shared" si="1"/>
        <v>16</v>
      </c>
      <c r="F26" s="46">
        <f t="shared" si="3"/>
        <v>1</v>
      </c>
      <c r="G26" s="14">
        <f t="shared" si="2"/>
        <v>55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42135</v>
      </c>
      <c r="B27" s="16">
        <v>37</v>
      </c>
      <c r="C27" s="16">
        <v>55</v>
      </c>
      <c r="D27" s="17">
        <f t="shared" si="0"/>
        <v>18</v>
      </c>
      <c r="E27" s="18">
        <f t="shared" si="1"/>
        <v>18</v>
      </c>
      <c r="F27" s="46">
        <f t="shared" si="3"/>
        <v>0</v>
      </c>
      <c r="G27" s="14">
        <f t="shared" si="2"/>
        <v>55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42166</v>
      </c>
      <c r="B28" s="16">
        <v>35</v>
      </c>
      <c r="C28" s="16">
        <v>55</v>
      </c>
      <c r="D28" s="17">
        <f t="shared" si="0"/>
        <v>20</v>
      </c>
      <c r="E28" s="18">
        <f t="shared" si="1"/>
        <v>20</v>
      </c>
      <c r="F28" s="46">
        <f t="shared" si="3"/>
        <v>0</v>
      </c>
      <c r="G28" s="14">
        <f t="shared" si="2"/>
        <v>55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42196</v>
      </c>
      <c r="B29" s="16">
        <v>33</v>
      </c>
      <c r="C29" s="16">
        <v>46</v>
      </c>
      <c r="D29" s="17">
        <f t="shared" si="0"/>
        <v>13</v>
      </c>
      <c r="E29" s="18">
        <f t="shared" si="1"/>
        <v>13</v>
      </c>
      <c r="F29" s="46">
        <f t="shared" si="3"/>
        <v>9</v>
      </c>
      <c r="G29" s="14">
        <f t="shared" si="2"/>
        <v>46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42227</v>
      </c>
      <c r="B30" s="16">
        <v>31</v>
      </c>
      <c r="C30" s="16">
        <v>46</v>
      </c>
      <c r="D30" s="17">
        <f t="shared" si="0"/>
        <v>15</v>
      </c>
      <c r="E30" s="18">
        <f t="shared" si="1"/>
        <v>15</v>
      </c>
      <c r="F30" s="46">
        <f t="shared" si="3"/>
        <v>0</v>
      </c>
      <c r="G30" s="14">
        <f t="shared" si="2"/>
        <v>46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42258</v>
      </c>
      <c r="B31" s="16">
        <v>29</v>
      </c>
      <c r="C31" s="16">
        <v>46</v>
      </c>
      <c r="D31" s="17">
        <f t="shared" si="0"/>
        <v>17</v>
      </c>
      <c r="E31" s="18">
        <f t="shared" si="1"/>
        <v>17</v>
      </c>
      <c r="F31" s="46">
        <f t="shared" si="3"/>
        <v>0</v>
      </c>
      <c r="G31" s="14">
        <f t="shared" si="2"/>
        <v>46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42288</v>
      </c>
      <c r="B32" s="16">
        <v>27</v>
      </c>
      <c r="C32" s="16">
        <v>46</v>
      </c>
      <c r="D32" s="17">
        <f t="shared" si="0"/>
        <v>19</v>
      </c>
      <c r="E32" s="18">
        <f t="shared" si="1"/>
        <v>19</v>
      </c>
      <c r="F32" s="46">
        <f t="shared" si="3"/>
        <v>0</v>
      </c>
      <c r="G32" s="14">
        <f t="shared" si="2"/>
        <v>46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>
        <v>42319</v>
      </c>
      <c r="B33" s="16">
        <v>25</v>
      </c>
      <c r="C33" s="16">
        <v>44</v>
      </c>
      <c r="D33" s="17">
        <f t="shared" si="0"/>
        <v>19</v>
      </c>
      <c r="E33" s="18">
        <f t="shared" si="1"/>
        <v>19</v>
      </c>
      <c r="F33" s="46">
        <f t="shared" si="3"/>
        <v>2</v>
      </c>
      <c r="G33" s="14">
        <f t="shared" si="2"/>
        <v>44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>
        <v>42349</v>
      </c>
      <c r="B34" s="16">
        <v>23</v>
      </c>
      <c r="C34" s="16">
        <v>42</v>
      </c>
      <c r="D34" s="17">
        <f t="shared" si="0"/>
        <v>19</v>
      </c>
      <c r="E34" s="18">
        <f t="shared" si="1"/>
        <v>19</v>
      </c>
      <c r="F34" s="46">
        <f t="shared" si="3"/>
        <v>2</v>
      </c>
      <c r="G34" s="14">
        <f t="shared" si="2"/>
        <v>42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211</v>
      </c>
      <c r="B35" s="16">
        <v>21</v>
      </c>
      <c r="C35" s="16">
        <v>41</v>
      </c>
      <c r="D35" s="17">
        <f t="shared" si="0"/>
        <v>20</v>
      </c>
      <c r="E35" s="18">
        <f t="shared" si="1"/>
        <v>20</v>
      </c>
      <c r="F35" s="46">
        <f t="shared" si="3"/>
        <v>1</v>
      </c>
      <c r="G35" s="14">
        <f t="shared" si="2"/>
        <v>41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212</v>
      </c>
      <c r="B36" s="16">
        <v>20</v>
      </c>
      <c r="C36" s="16">
        <v>28</v>
      </c>
      <c r="D36" s="17">
        <f t="shared" si="0"/>
        <v>8</v>
      </c>
      <c r="E36" s="18">
        <f t="shared" si="1"/>
        <v>8</v>
      </c>
      <c r="F36" s="46">
        <f t="shared" si="3"/>
        <v>13</v>
      </c>
      <c r="G36" s="14">
        <f t="shared" si="2"/>
        <v>28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213</v>
      </c>
      <c r="B37" s="16">
        <v>18</v>
      </c>
      <c r="C37" s="16">
        <v>28</v>
      </c>
      <c r="D37" s="17">
        <f t="shared" si="0"/>
        <v>10</v>
      </c>
      <c r="E37" s="18">
        <f t="shared" si="1"/>
        <v>10</v>
      </c>
      <c r="F37" s="46">
        <f t="shared" si="3"/>
        <v>0</v>
      </c>
      <c r="G37" s="14">
        <f t="shared" si="2"/>
        <v>28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214</v>
      </c>
      <c r="B38" s="16">
        <v>16</v>
      </c>
      <c r="C38" s="16">
        <v>28</v>
      </c>
      <c r="D38" s="17">
        <f t="shared" si="0"/>
        <v>12</v>
      </c>
      <c r="E38" s="18">
        <f t="shared" si="1"/>
        <v>12</v>
      </c>
      <c r="F38" s="46">
        <f t="shared" si="3"/>
        <v>0</v>
      </c>
      <c r="G38" s="14">
        <f t="shared" si="2"/>
        <v>28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215</v>
      </c>
      <c r="B39" s="16">
        <v>14</v>
      </c>
      <c r="C39" s="16">
        <v>28</v>
      </c>
      <c r="D39" s="17">
        <f t="shared" si="0"/>
        <v>14</v>
      </c>
      <c r="E39" s="18">
        <f t="shared" si="1"/>
        <v>14</v>
      </c>
      <c r="F39" s="46">
        <f t="shared" si="3"/>
        <v>0</v>
      </c>
      <c r="G39" s="14">
        <f t="shared" si="2"/>
        <v>28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216</v>
      </c>
      <c r="B40" s="16">
        <v>12</v>
      </c>
      <c r="C40" s="16">
        <v>28</v>
      </c>
      <c r="D40" s="17">
        <f t="shared" si="0"/>
        <v>16</v>
      </c>
      <c r="E40" s="18">
        <f t="shared" si="1"/>
        <v>16</v>
      </c>
      <c r="F40" s="46">
        <f t="shared" si="3"/>
        <v>0</v>
      </c>
      <c r="G40" s="14">
        <f t="shared" si="2"/>
        <v>28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217</v>
      </c>
      <c r="B41" s="16">
        <v>10</v>
      </c>
      <c r="C41" s="16">
        <v>22</v>
      </c>
      <c r="D41" s="17">
        <f t="shared" si="0"/>
        <v>12</v>
      </c>
      <c r="E41" s="18">
        <f t="shared" si="1"/>
        <v>12</v>
      </c>
      <c r="F41" s="46">
        <f t="shared" si="3"/>
        <v>6</v>
      </c>
      <c r="G41" s="14">
        <f t="shared" si="2"/>
        <v>22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218</v>
      </c>
      <c r="B42" s="16">
        <v>8</v>
      </c>
      <c r="C42" s="16">
        <v>15</v>
      </c>
      <c r="D42" s="17">
        <f t="shared" si="0"/>
        <v>7</v>
      </c>
      <c r="E42" s="18">
        <f t="shared" si="1"/>
        <v>7</v>
      </c>
      <c r="F42" s="46">
        <f t="shared" si="3"/>
        <v>7</v>
      </c>
      <c r="G42" s="14">
        <f t="shared" si="2"/>
        <v>15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219</v>
      </c>
      <c r="B43" s="20">
        <v>6</v>
      </c>
      <c r="C43" s="20">
        <v>7</v>
      </c>
      <c r="D43" s="21">
        <f t="shared" si="0"/>
        <v>1</v>
      </c>
      <c r="E43" s="22">
        <f t="shared" si="1"/>
        <v>1</v>
      </c>
      <c r="F43" s="46">
        <f t="shared" si="3"/>
        <v>8</v>
      </c>
      <c r="G43" s="14">
        <f t="shared" si="2"/>
        <v>7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220</v>
      </c>
      <c r="B44" s="7">
        <v>4</v>
      </c>
      <c r="C44" s="7">
        <v>6</v>
      </c>
      <c r="D44" s="21">
        <f t="shared" si="0"/>
        <v>2</v>
      </c>
      <c r="E44" s="22">
        <f t="shared" si="1"/>
        <v>2</v>
      </c>
      <c r="F44" s="46">
        <f t="shared" si="3"/>
        <v>1</v>
      </c>
      <c r="G44" s="14">
        <f t="shared" si="2"/>
        <v>6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 t="s">
        <v>221</v>
      </c>
      <c r="B45" s="7">
        <v>2</v>
      </c>
      <c r="C45" s="7">
        <v>6</v>
      </c>
      <c r="D45" s="21">
        <f t="shared" si="0"/>
        <v>4</v>
      </c>
      <c r="E45" s="22">
        <f t="shared" si="1"/>
        <v>4</v>
      </c>
      <c r="F45" s="46">
        <f t="shared" si="3"/>
        <v>0</v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 t="s">
        <v>222</v>
      </c>
      <c r="B46" s="7">
        <v>0</v>
      </c>
      <c r="C46" s="7">
        <v>0</v>
      </c>
      <c r="D46" s="21">
        <f t="shared" si="0"/>
        <v>0</v>
      </c>
      <c r="E46" s="22">
        <f t="shared" si="1"/>
        <v>0</v>
      </c>
      <c r="F46" s="46">
        <f t="shared" si="3"/>
        <v>6</v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 t="s">
        <v>254</v>
      </c>
      <c r="B51" s="16">
        <v>96</v>
      </c>
      <c r="C51" s="16">
        <v>96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96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42016</v>
      </c>
      <c r="B52" s="16">
        <v>94</v>
      </c>
      <c r="C52" s="16">
        <v>96</v>
      </c>
      <c r="D52" s="17">
        <f t="shared" si="5"/>
        <v>2</v>
      </c>
      <c r="E52" s="18">
        <f t="shared" si="6"/>
        <v>2</v>
      </c>
      <c r="F52" s="46">
        <f t="shared" si="3"/>
        <v>0</v>
      </c>
      <c r="G52" s="14">
        <f t="shared" si="4"/>
        <v>96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42047</v>
      </c>
      <c r="B53" s="16">
        <v>92</v>
      </c>
      <c r="C53" s="16">
        <v>96</v>
      </c>
      <c r="D53" s="17">
        <f t="shared" si="5"/>
        <v>4</v>
      </c>
      <c r="E53" s="18">
        <f t="shared" si="6"/>
        <v>4</v>
      </c>
      <c r="F53" s="46">
        <f t="shared" si="3"/>
        <v>0</v>
      </c>
      <c r="G53" s="14">
        <f t="shared" si="4"/>
        <v>96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42075</v>
      </c>
      <c r="B54" s="16">
        <v>90</v>
      </c>
      <c r="C54" s="16">
        <v>96</v>
      </c>
      <c r="D54" s="17">
        <f t="shared" si="5"/>
        <v>6</v>
      </c>
      <c r="E54" s="18">
        <f t="shared" si="6"/>
        <v>6</v>
      </c>
      <c r="F54" s="46">
        <f t="shared" si="3"/>
        <v>0</v>
      </c>
      <c r="G54" s="14">
        <f t="shared" si="4"/>
        <v>96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42106</v>
      </c>
      <c r="B55" s="16">
        <v>88</v>
      </c>
      <c r="C55" s="16">
        <v>96</v>
      </c>
      <c r="D55" s="17">
        <f t="shared" si="5"/>
        <v>8</v>
      </c>
      <c r="E55" s="18">
        <f t="shared" si="6"/>
        <v>8</v>
      </c>
      <c r="F55" s="46">
        <f t="shared" si="3"/>
        <v>0</v>
      </c>
      <c r="G55" s="14">
        <f t="shared" si="4"/>
        <v>96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42136</v>
      </c>
      <c r="B56" s="16">
        <v>86</v>
      </c>
      <c r="C56" s="16">
        <v>88</v>
      </c>
      <c r="D56" s="17">
        <f t="shared" si="5"/>
        <v>2</v>
      </c>
      <c r="E56" s="18">
        <f t="shared" si="6"/>
        <v>2</v>
      </c>
      <c r="F56" s="46">
        <f t="shared" si="3"/>
        <v>8</v>
      </c>
      <c r="G56" s="14">
        <f t="shared" si="4"/>
        <v>88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42167</v>
      </c>
      <c r="B57" s="16">
        <v>84</v>
      </c>
      <c r="C57" s="16">
        <v>88</v>
      </c>
      <c r="D57" s="17">
        <f t="shared" si="5"/>
        <v>4</v>
      </c>
      <c r="E57" s="18">
        <f t="shared" si="6"/>
        <v>4</v>
      </c>
      <c r="F57" s="46">
        <f t="shared" si="3"/>
        <v>0</v>
      </c>
      <c r="G57" s="14">
        <f t="shared" si="4"/>
        <v>88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42197</v>
      </c>
      <c r="B58" s="16">
        <v>83</v>
      </c>
      <c r="C58" s="16">
        <v>88</v>
      </c>
      <c r="D58" s="17">
        <f t="shared" si="5"/>
        <v>5</v>
      </c>
      <c r="E58" s="18">
        <f t="shared" si="6"/>
        <v>5</v>
      </c>
      <c r="F58" s="46">
        <f t="shared" si="3"/>
        <v>0</v>
      </c>
      <c r="G58" s="14">
        <f t="shared" si="4"/>
        <v>88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42228</v>
      </c>
      <c r="B59" s="16">
        <v>81</v>
      </c>
      <c r="C59" s="16">
        <v>88</v>
      </c>
      <c r="D59" s="17">
        <f t="shared" si="5"/>
        <v>7</v>
      </c>
      <c r="E59" s="18">
        <f t="shared" si="6"/>
        <v>7</v>
      </c>
      <c r="F59" s="46">
        <f t="shared" si="3"/>
        <v>0</v>
      </c>
      <c r="G59" s="14">
        <f t="shared" si="4"/>
        <v>88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42259</v>
      </c>
      <c r="B60" s="16">
        <v>79</v>
      </c>
      <c r="C60" s="16">
        <v>88</v>
      </c>
      <c r="D60" s="17">
        <f t="shared" si="5"/>
        <v>9</v>
      </c>
      <c r="E60" s="18">
        <f t="shared" si="6"/>
        <v>9</v>
      </c>
      <c r="F60" s="46">
        <f t="shared" si="3"/>
        <v>0</v>
      </c>
      <c r="G60" s="14">
        <f t="shared" si="4"/>
        <v>88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42289</v>
      </c>
      <c r="B61" s="16">
        <v>77</v>
      </c>
      <c r="C61" s="16">
        <v>88</v>
      </c>
      <c r="D61" s="17">
        <f t="shared" si="5"/>
        <v>11</v>
      </c>
      <c r="E61" s="18">
        <f t="shared" si="6"/>
        <v>11</v>
      </c>
      <c r="F61" s="46">
        <f t="shared" si="3"/>
        <v>0</v>
      </c>
      <c r="G61" s="14">
        <f t="shared" si="4"/>
        <v>88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>
        <v>42320</v>
      </c>
      <c r="B62" s="16">
        <v>75</v>
      </c>
      <c r="C62" s="16">
        <v>88</v>
      </c>
      <c r="D62" s="17">
        <f t="shared" si="5"/>
        <v>13</v>
      </c>
      <c r="E62" s="18">
        <f t="shared" si="6"/>
        <v>13</v>
      </c>
      <c r="F62" s="46">
        <f t="shared" si="3"/>
        <v>0</v>
      </c>
      <c r="G62" s="14">
        <f t="shared" si="4"/>
        <v>88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>
        <v>42350</v>
      </c>
      <c r="B63" s="16">
        <v>73</v>
      </c>
      <c r="C63" s="16">
        <v>76</v>
      </c>
      <c r="D63" s="17">
        <f t="shared" si="5"/>
        <v>3</v>
      </c>
      <c r="E63" s="18">
        <f t="shared" si="6"/>
        <v>3</v>
      </c>
      <c r="F63" s="46">
        <f t="shared" si="3"/>
        <v>12</v>
      </c>
      <c r="G63" s="14">
        <f t="shared" si="4"/>
        <v>76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223</v>
      </c>
      <c r="B64" s="16">
        <v>71</v>
      </c>
      <c r="C64" s="16">
        <v>76</v>
      </c>
      <c r="D64" s="17">
        <f t="shared" si="5"/>
        <v>5</v>
      </c>
      <c r="E64" s="18">
        <f t="shared" si="6"/>
        <v>5</v>
      </c>
      <c r="F64" s="46">
        <f t="shared" si="3"/>
        <v>0</v>
      </c>
      <c r="G64" s="14">
        <f t="shared" si="4"/>
        <v>76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224</v>
      </c>
      <c r="B65" s="16">
        <v>69</v>
      </c>
      <c r="C65" s="16">
        <v>76</v>
      </c>
      <c r="D65" s="17">
        <f t="shared" si="5"/>
        <v>7</v>
      </c>
      <c r="E65" s="18">
        <f t="shared" si="6"/>
        <v>7</v>
      </c>
      <c r="F65" s="46">
        <f t="shared" si="3"/>
        <v>0</v>
      </c>
      <c r="G65" s="14">
        <f t="shared" si="4"/>
        <v>76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225</v>
      </c>
      <c r="B66" s="16">
        <v>67</v>
      </c>
      <c r="C66" s="16">
        <v>76</v>
      </c>
      <c r="D66" s="17">
        <f t="shared" si="5"/>
        <v>9</v>
      </c>
      <c r="E66" s="18">
        <f t="shared" si="6"/>
        <v>9</v>
      </c>
      <c r="F66" s="46">
        <f t="shared" si="3"/>
        <v>0</v>
      </c>
      <c r="G66" s="14">
        <f t="shared" si="4"/>
        <v>76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226</v>
      </c>
      <c r="B67" s="16">
        <v>65</v>
      </c>
      <c r="C67" s="16">
        <v>76</v>
      </c>
      <c r="D67" s="17">
        <f t="shared" si="5"/>
        <v>11</v>
      </c>
      <c r="E67" s="18">
        <f t="shared" si="6"/>
        <v>11</v>
      </c>
      <c r="F67" s="46">
        <f t="shared" si="3"/>
        <v>0</v>
      </c>
      <c r="G67" s="14">
        <f t="shared" si="4"/>
        <v>76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227</v>
      </c>
      <c r="B68" s="16">
        <v>63</v>
      </c>
      <c r="C68" s="16">
        <v>76</v>
      </c>
      <c r="D68" s="17">
        <f t="shared" si="5"/>
        <v>13</v>
      </c>
      <c r="E68" s="18">
        <f t="shared" si="6"/>
        <v>13</v>
      </c>
      <c r="F68" s="46">
        <f t="shared" si="3"/>
        <v>0</v>
      </c>
      <c r="G68" s="14">
        <f t="shared" si="4"/>
        <v>76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228</v>
      </c>
      <c r="B69" s="16">
        <v>61</v>
      </c>
      <c r="C69" s="16">
        <v>76</v>
      </c>
      <c r="D69" s="17">
        <f t="shared" si="5"/>
        <v>15</v>
      </c>
      <c r="E69" s="18">
        <f t="shared" si="6"/>
        <v>15</v>
      </c>
      <c r="F69" s="46">
        <f t="shared" ref="F69:F111" si="7">IF(B68,C68-C69,"")</f>
        <v>0</v>
      </c>
      <c r="G69" s="14">
        <f t="shared" si="4"/>
        <v>76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229</v>
      </c>
      <c r="B70" s="16">
        <v>60</v>
      </c>
      <c r="C70" s="16">
        <v>65</v>
      </c>
      <c r="D70" s="17">
        <f t="shared" si="5"/>
        <v>5</v>
      </c>
      <c r="E70" s="18">
        <f t="shared" si="6"/>
        <v>5</v>
      </c>
      <c r="F70" s="46">
        <f t="shared" si="7"/>
        <v>11</v>
      </c>
      <c r="G70" s="14">
        <f t="shared" si="4"/>
        <v>65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230</v>
      </c>
      <c r="B71" s="16">
        <v>58</v>
      </c>
      <c r="C71" s="16">
        <v>65</v>
      </c>
      <c r="D71" s="17">
        <f t="shared" si="5"/>
        <v>7</v>
      </c>
      <c r="E71" s="18">
        <f t="shared" si="6"/>
        <v>7</v>
      </c>
      <c r="F71" s="46">
        <f t="shared" si="7"/>
        <v>0</v>
      </c>
      <c r="G71" s="14">
        <f t="shared" si="4"/>
        <v>65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231</v>
      </c>
      <c r="B72" s="16">
        <v>56</v>
      </c>
      <c r="C72" s="16">
        <v>65</v>
      </c>
      <c r="D72" s="17">
        <f t="shared" si="5"/>
        <v>9</v>
      </c>
      <c r="E72" s="18">
        <f t="shared" si="6"/>
        <v>9</v>
      </c>
      <c r="F72" s="46">
        <f t="shared" si="7"/>
        <v>0</v>
      </c>
      <c r="G72" s="14">
        <f t="shared" si="4"/>
        <v>65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232</v>
      </c>
      <c r="B73" s="16">
        <v>54</v>
      </c>
      <c r="C73" s="16">
        <v>65</v>
      </c>
      <c r="D73" s="17">
        <f t="shared" si="5"/>
        <v>11</v>
      </c>
      <c r="E73" s="18">
        <f t="shared" si="6"/>
        <v>11</v>
      </c>
      <c r="F73" s="46">
        <f t="shared" si="7"/>
        <v>0</v>
      </c>
      <c r="G73" s="14">
        <f t="shared" si="4"/>
        <v>65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233</v>
      </c>
      <c r="B74" s="16">
        <v>52</v>
      </c>
      <c r="C74" s="16">
        <v>65</v>
      </c>
      <c r="D74" s="17">
        <f t="shared" si="5"/>
        <v>13</v>
      </c>
      <c r="E74" s="18">
        <f t="shared" si="6"/>
        <v>13</v>
      </c>
      <c r="F74" s="46">
        <f t="shared" si="7"/>
        <v>0</v>
      </c>
      <c r="G74" s="14">
        <f t="shared" si="4"/>
        <v>65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234</v>
      </c>
      <c r="B75" s="16">
        <v>50</v>
      </c>
      <c r="C75" s="16">
        <v>65</v>
      </c>
      <c r="D75" s="17">
        <f t="shared" si="5"/>
        <v>15</v>
      </c>
      <c r="E75" s="18">
        <f t="shared" si="6"/>
        <v>15</v>
      </c>
      <c r="F75" s="46">
        <f t="shared" si="7"/>
        <v>0</v>
      </c>
      <c r="G75" s="14">
        <f t="shared" si="4"/>
        <v>65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235</v>
      </c>
      <c r="B76" s="16">
        <v>48</v>
      </c>
      <c r="C76" s="16">
        <v>65</v>
      </c>
      <c r="D76" s="17">
        <f t="shared" si="5"/>
        <v>17</v>
      </c>
      <c r="E76" s="18">
        <f t="shared" si="6"/>
        <v>17</v>
      </c>
      <c r="F76" s="46">
        <f t="shared" si="7"/>
        <v>0</v>
      </c>
      <c r="G76" s="14">
        <f t="shared" si="4"/>
        <v>65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236</v>
      </c>
      <c r="B77" s="16">
        <v>46</v>
      </c>
      <c r="C77" s="16">
        <v>65</v>
      </c>
      <c r="D77" s="17">
        <f t="shared" si="5"/>
        <v>19</v>
      </c>
      <c r="E77" s="18">
        <f t="shared" si="6"/>
        <v>19</v>
      </c>
      <c r="F77" s="46">
        <f t="shared" si="7"/>
        <v>0</v>
      </c>
      <c r="G77" s="14">
        <f t="shared" si="4"/>
        <v>65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237</v>
      </c>
      <c r="B78" s="16">
        <v>44</v>
      </c>
      <c r="C78" s="16">
        <v>65</v>
      </c>
      <c r="D78" s="17">
        <f t="shared" si="5"/>
        <v>21</v>
      </c>
      <c r="E78" s="18">
        <f t="shared" si="6"/>
        <v>21</v>
      </c>
      <c r="F78" s="46">
        <f t="shared" si="7"/>
        <v>0</v>
      </c>
      <c r="G78" s="14">
        <f t="shared" si="4"/>
        <v>65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238</v>
      </c>
      <c r="B79" s="16">
        <v>42</v>
      </c>
      <c r="C79" s="16">
        <v>65</v>
      </c>
      <c r="D79" s="17">
        <f t="shared" si="5"/>
        <v>23</v>
      </c>
      <c r="E79" s="18">
        <f t="shared" si="6"/>
        <v>23</v>
      </c>
      <c r="F79" s="46">
        <f t="shared" si="7"/>
        <v>0</v>
      </c>
      <c r="G79" s="14">
        <f t="shared" si="4"/>
        <v>65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239</v>
      </c>
      <c r="B80" s="16">
        <v>40</v>
      </c>
      <c r="C80" s="16">
        <v>65</v>
      </c>
      <c r="D80" s="17">
        <f t="shared" si="5"/>
        <v>25</v>
      </c>
      <c r="E80" s="18">
        <f t="shared" si="6"/>
        <v>25</v>
      </c>
      <c r="F80" s="46">
        <f t="shared" si="7"/>
        <v>0</v>
      </c>
      <c r="G80" s="14">
        <f t="shared" si="4"/>
        <v>65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 t="s">
        <v>240</v>
      </c>
      <c r="B81" s="16">
        <v>38</v>
      </c>
      <c r="C81" s="16">
        <v>65</v>
      </c>
      <c r="D81" s="17">
        <f t="shared" si="5"/>
        <v>27</v>
      </c>
      <c r="E81" s="18">
        <f t="shared" si="6"/>
        <v>27</v>
      </c>
      <c r="F81" s="46">
        <f t="shared" si="7"/>
        <v>0</v>
      </c>
      <c r="G81" s="14">
        <f t="shared" si="4"/>
        <v>65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 t="s">
        <v>241</v>
      </c>
      <c r="B82" s="16">
        <v>36</v>
      </c>
      <c r="C82" s="16">
        <v>65</v>
      </c>
      <c r="D82" s="17">
        <f t="shared" si="5"/>
        <v>29</v>
      </c>
      <c r="E82" s="18">
        <f t="shared" si="6"/>
        <v>29</v>
      </c>
      <c r="F82" s="46">
        <f t="shared" si="7"/>
        <v>0</v>
      </c>
      <c r="G82" s="14">
        <f t="shared" si="4"/>
        <v>65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42370</v>
      </c>
      <c r="B83" s="16">
        <v>35</v>
      </c>
      <c r="C83" s="16">
        <v>65</v>
      </c>
      <c r="D83" s="17">
        <f t="shared" si="5"/>
        <v>30</v>
      </c>
      <c r="E83" s="18">
        <f t="shared" si="6"/>
        <v>30</v>
      </c>
      <c r="F83" s="46">
        <f t="shared" si="7"/>
        <v>0</v>
      </c>
      <c r="G83" s="14">
        <f t="shared" si="4"/>
        <v>65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42401</v>
      </c>
      <c r="B84" s="16">
        <v>33</v>
      </c>
      <c r="C84" s="16">
        <v>65</v>
      </c>
      <c r="D84" s="17">
        <f t="shared" si="5"/>
        <v>32</v>
      </c>
      <c r="E84" s="18">
        <f t="shared" si="6"/>
        <v>32</v>
      </c>
      <c r="F84" s="46">
        <f t="shared" si="7"/>
        <v>0</v>
      </c>
      <c r="G84" s="14">
        <f t="shared" si="4"/>
        <v>65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42430</v>
      </c>
      <c r="B85" s="16">
        <v>31</v>
      </c>
      <c r="C85" s="16">
        <v>65</v>
      </c>
      <c r="D85" s="17">
        <f t="shared" si="5"/>
        <v>34</v>
      </c>
      <c r="E85" s="18">
        <f t="shared" si="6"/>
        <v>34</v>
      </c>
      <c r="F85" s="46">
        <f t="shared" si="7"/>
        <v>0</v>
      </c>
      <c r="G85" s="14">
        <f t="shared" si="4"/>
        <v>65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42461</v>
      </c>
      <c r="B86" s="16">
        <v>29</v>
      </c>
      <c r="C86" s="16">
        <v>65</v>
      </c>
      <c r="D86" s="17">
        <f t="shared" si="5"/>
        <v>36</v>
      </c>
      <c r="E86" s="18">
        <f t="shared" si="6"/>
        <v>36</v>
      </c>
      <c r="F86" s="46">
        <f t="shared" si="7"/>
        <v>0</v>
      </c>
      <c r="G86" s="14">
        <f t="shared" si="4"/>
        <v>65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42491</v>
      </c>
      <c r="B87" s="16">
        <v>27</v>
      </c>
      <c r="C87" s="16">
        <v>65</v>
      </c>
      <c r="D87" s="17">
        <f t="shared" si="5"/>
        <v>38</v>
      </c>
      <c r="E87" s="18">
        <f t="shared" si="6"/>
        <v>38</v>
      </c>
      <c r="F87" s="46">
        <f t="shared" si="7"/>
        <v>0</v>
      </c>
      <c r="G87" s="14">
        <f t="shared" si="4"/>
        <v>65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42522</v>
      </c>
      <c r="B88" s="16">
        <v>25</v>
      </c>
      <c r="C88" s="16">
        <v>65</v>
      </c>
      <c r="D88" s="17">
        <f t="shared" si="5"/>
        <v>40</v>
      </c>
      <c r="E88" s="18">
        <f t="shared" si="6"/>
        <v>40</v>
      </c>
      <c r="F88" s="46">
        <f t="shared" si="7"/>
        <v>0</v>
      </c>
      <c r="G88" s="14">
        <f t="shared" si="4"/>
        <v>65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42552</v>
      </c>
      <c r="B89" s="16">
        <v>23</v>
      </c>
      <c r="C89" s="16">
        <v>65</v>
      </c>
      <c r="D89" s="17">
        <f t="shared" si="5"/>
        <v>42</v>
      </c>
      <c r="E89" s="18">
        <f t="shared" si="6"/>
        <v>42</v>
      </c>
      <c r="F89" s="46">
        <f t="shared" si="7"/>
        <v>0</v>
      </c>
      <c r="G89" s="14">
        <f t="shared" si="4"/>
        <v>65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42583</v>
      </c>
      <c r="B90" s="16">
        <v>21</v>
      </c>
      <c r="C90" s="16">
        <v>65</v>
      </c>
      <c r="D90" s="17">
        <f t="shared" si="5"/>
        <v>44</v>
      </c>
      <c r="E90" s="18">
        <f t="shared" si="6"/>
        <v>44</v>
      </c>
      <c r="F90" s="46">
        <f t="shared" si="7"/>
        <v>0</v>
      </c>
      <c r="G90" s="14">
        <f t="shared" si="4"/>
        <v>65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42614</v>
      </c>
      <c r="B91" s="16">
        <v>19</v>
      </c>
      <c r="C91" s="16">
        <v>52</v>
      </c>
      <c r="D91" s="17">
        <f t="shared" si="5"/>
        <v>33</v>
      </c>
      <c r="E91" s="18">
        <f t="shared" si="6"/>
        <v>33</v>
      </c>
      <c r="F91" s="46">
        <f t="shared" si="7"/>
        <v>13</v>
      </c>
      <c r="G91" s="14">
        <f t="shared" si="4"/>
        <v>52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42644</v>
      </c>
      <c r="B92" s="16">
        <v>17</v>
      </c>
      <c r="C92" s="16">
        <v>52</v>
      </c>
      <c r="D92" s="17">
        <f t="shared" si="5"/>
        <v>35</v>
      </c>
      <c r="E92" s="18">
        <f t="shared" si="6"/>
        <v>35</v>
      </c>
      <c r="F92" s="46">
        <f t="shared" si="7"/>
        <v>0</v>
      </c>
      <c r="G92" s="14">
        <f t="shared" si="4"/>
        <v>52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>
        <v>42675</v>
      </c>
      <c r="B93" s="16">
        <v>15</v>
      </c>
      <c r="C93" s="16">
        <v>51</v>
      </c>
      <c r="D93" s="17">
        <f t="shared" si="5"/>
        <v>36</v>
      </c>
      <c r="E93" s="18">
        <f t="shared" si="6"/>
        <v>36</v>
      </c>
      <c r="F93" s="46">
        <f t="shared" si="7"/>
        <v>1</v>
      </c>
      <c r="G93" s="14">
        <f t="shared" si="4"/>
        <v>51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>
        <v>42705</v>
      </c>
      <c r="B94" s="16">
        <v>13</v>
      </c>
      <c r="C94" s="16">
        <v>51</v>
      </c>
      <c r="D94" s="17">
        <f t="shared" si="5"/>
        <v>38</v>
      </c>
      <c r="E94" s="18">
        <f t="shared" si="6"/>
        <v>38</v>
      </c>
      <c r="F94" s="46">
        <f t="shared" si="7"/>
        <v>0</v>
      </c>
      <c r="G94" s="14">
        <f t="shared" si="4"/>
        <v>51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242</v>
      </c>
      <c r="B95" s="16">
        <v>12</v>
      </c>
      <c r="C95" s="16">
        <v>50</v>
      </c>
      <c r="D95" s="17">
        <f t="shared" si="5"/>
        <v>38</v>
      </c>
      <c r="E95" s="18">
        <f t="shared" si="6"/>
        <v>38</v>
      </c>
      <c r="F95" s="46">
        <f t="shared" si="7"/>
        <v>1</v>
      </c>
      <c r="G95" s="14">
        <f t="shared" si="4"/>
        <v>50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243</v>
      </c>
      <c r="B96" s="16">
        <v>10</v>
      </c>
      <c r="C96" s="16">
        <v>48</v>
      </c>
      <c r="D96" s="17">
        <f t="shared" si="5"/>
        <v>38</v>
      </c>
      <c r="E96" s="18">
        <f t="shared" si="6"/>
        <v>38</v>
      </c>
      <c r="F96" s="46">
        <f t="shared" si="7"/>
        <v>2</v>
      </c>
      <c r="G96" s="14">
        <f t="shared" si="4"/>
        <v>48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244</v>
      </c>
      <c r="B97" s="16">
        <v>8</v>
      </c>
      <c r="C97" s="16">
        <v>43</v>
      </c>
      <c r="D97" s="17">
        <f t="shared" si="5"/>
        <v>35</v>
      </c>
      <c r="E97" s="18">
        <f t="shared" si="6"/>
        <v>35</v>
      </c>
      <c r="F97" s="46">
        <f t="shared" si="7"/>
        <v>5</v>
      </c>
      <c r="G97" s="14">
        <f t="shared" si="4"/>
        <v>43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245</v>
      </c>
      <c r="B98" s="16">
        <v>6</v>
      </c>
      <c r="C98" s="16">
        <v>28</v>
      </c>
      <c r="D98" s="17">
        <f t="shared" si="5"/>
        <v>22</v>
      </c>
      <c r="E98" s="18">
        <f t="shared" si="6"/>
        <v>22</v>
      </c>
      <c r="F98" s="46">
        <f t="shared" si="7"/>
        <v>15</v>
      </c>
      <c r="G98" s="14">
        <f t="shared" si="4"/>
        <v>28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246</v>
      </c>
      <c r="B99" s="16">
        <v>4</v>
      </c>
      <c r="C99" s="16">
        <v>27</v>
      </c>
      <c r="D99" s="17">
        <f t="shared" si="5"/>
        <v>23</v>
      </c>
      <c r="E99" s="18">
        <f t="shared" si="6"/>
        <v>23</v>
      </c>
      <c r="F99" s="46">
        <f t="shared" si="7"/>
        <v>1</v>
      </c>
      <c r="G99" s="14">
        <f t="shared" si="4"/>
        <v>27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247</v>
      </c>
      <c r="B100" s="16">
        <v>2</v>
      </c>
      <c r="C100" s="16">
        <v>14</v>
      </c>
      <c r="D100" s="17">
        <f t="shared" si="5"/>
        <v>12</v>
      </c>
      <c r="E100" s="18">
        <f t="shared" si="6"/>
        <v>12</v>
      </c>
      <c r="F100" s="46">
        <f t="shared" si="7"/>
        <v>13</v>
      </c>
      <c r="G100" s="14">
        <f t="shared" si="4"/>
        <v>14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248</v>
      </c>
      <c r="B101" s="16">
        <v>0</v>
      </c>
      <c r="C101" s="16">
        <v>0</v>
      </c>
      <c r="D101" s="17">
        <f t="shared" si="5"/>
        <v>0</v>
      </c>
      <c r="E101" s="18">
        <f t="shared" si="6"/>
        <v>0</v>
      </c>
      <c r="F101" s="46">
        <f t="shared" si="7"/>
        <v>14</v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75</v>
      </c>
      <c r="K2" s="7">
        <f>B51</f>
        <v>147</v>
      </c>
      <c r="L2" s="5"/>
      <c r="M2" s="5"/>
      <c r="N2" s="5"/>
    </row>
    <row r="3" spans="1:14" ht="15.75" customHeight="1" x14ac:dyDescent="0.2">
      <c r="A3" s="15">
        <v>42348</v>
      </c>
      <c r="B3" s="16">
        <v>75</v>
      </c>
      <c r="C3" s="16">
        <v>75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75</v>
      </c>
      <c r="H3" s="5"/>
      <c r="I3" s="6" t="s">
        <v>139</v>
      </c>
      <c r="J3" s="7">
        <f>COUNTIF(B3:B48,"&gt;0")</f>
        <v>43</v>
      </c>
      <c r="K3" s="7">
        <f>COUNTIF(B51:B111,"&gt;0")</f>
        <v>39</v>
      </c>
      <c r="L3" s="5"/>
      <c r="M3" s="5"/>
      <c r="N3" s="5"/>
    </row>
    <row r="4" spans="1:14" ht="15.75" customHeight="1" x14ac:dyDescent="0.2">
      <c r="A4" s="15" t="s">
        <v>192</v>
      </c>
      <c r="B4" s="16">
        <v>73</v>
      </c>
      <c r="C4" s="16">
        <v>75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75</v>
      </c>
      <c r="H4" s="5"/>
      <c r="I4" s="6" t="s">
        <v>2</v>
      </c>
      <c r="J4" s="7">
        <f>MAX(D3:D48)</f>
        <v>20</v>
      </c>
      <c r="K4" s="7">
        <f>MAX(D51:D111)</f>
        <v>26</v>
      </c>
      <c r="L4" s="5" t="s">
        <v>144</v>
      </c>
      <c r="M4" s="5"/>
      <c r="N4" s="5"/>
    </row>
    <row r="5" spans="1:14" ht="15.75" customHeight="1" x14ac:dyDescent="0.2">
      <c r="A5" s="15" t="s">
        <v>193</v>
      </c>
      <c r="B5" s="16">
        <v>71</v>
      </c>
      <c r="C5" s="16">
        <v>75</v>
      </c>
      <c r="D5" s="17">
        <f t="shared" si="0"/>
        <v>4</v>
      </c>
      <c r="E5" s="18">
        <f t="shared" si="1"/>
        <v>4</v>
      </c>
      <c r="F5" s="46">
        <f t="shared" ref="F5:F68" si="3">IF(B4,C4-C5,"")</f>
        <v>0</v>
      </c>
      <c r="G5" s="14">
        <f t="shared" si="2"/>
        <v>75</v>
      </c>
      <c r="H5" s="5"/>
      <c r="I5" s="6" t="s">
        <v>3</v>
      </c>
      <c r="J5" s="7">
        <f>MIN(D3:D48)</f>
        <v>-22</v>
      </c>
      <c r="K5" s="7">
        <f>MIN(D51:D111)</f>
        <v>-18</v>
      </c>
      <c r="L5" s="5" t="s">
        <v>145</v>
      </c>
      <c r="M5" s="5"/>
      <c r="N5" s="5"/>
    </row>
    <row r="6" spans="1:14" ht="15.75" customHeight="1" x14ac:dyDescent="0.2">
      <c r="A6" s="15" t="s">
        <v>194</v>
      </c>
      <c r="B6" s="16">
        <v>69</v>
      </c>
      <c r="C6" s="16">
        <v>75</v>
      </c>
      <c r="D6" s="17">
        <f t="shared" si="0"/>
        <v>6</v>
      </c>
      <c r="E6" s="18">
        <f t="shared" si="1"/>
        <v>6</v>
      </c>
      <c r="F6" s="46">
        <f t="shared" si="3"/>
        <v>0</v>
      </c>
      <c r="G6" s="14">
        <f t="shared" si="2"/>
        <v>75</v>
      </c>
      <c r="H6" s="5"/>
      <c r="I6" s="6" t="s">
        <v>4</v>
      </c>
      <c r="J6" s="7">
        <f>AVERAGE(D3:D48)</f>
        <v>0.15217391304347827</v>
      </c>
      <c r="K6" s="7">
        <f>AVERAGE(D51:D111)</f>
        <v>2.7540983606557377</v>
      </c>
      <c r="L6" s="5" t="s">
        <v>0</v>
      </c>
      <c r="M6" s="5"/>
      <c r="N6" s="5"/>
    </row>
    <row r="7" spans="1:14" ht="15.75" customHeight="1" x14ac:dyDescent="0.2">
      <c r="A7" s="15" t="s">
        <v>195</v>
      </c>
      <c r="B7" s="16">
        <v>68</v>
      </c>
      <c r="C7" s="16">
        <v>75</v>
      </c>
      <c r="D7" s="17">
        <f t="shared" si="0"/>
        <v>7</v>
      </c>
      <c r="E7" s="18">
        <f t="shared" si="1"/>
        <v>7</v>
      </c>
      <c r="F7" s="46">
        <f t="shared" si="3"/>
        <v>0</v>
      </c>
      <c r="G7" s="14">
        <f t="shared" si="2"/>
        <v>75</v>
      </c>
      <c r="H7" s="5"/>
      <c r="I7" s="6" t="s">
        <v>140</v>
      </c>
      <c r="J7" s="7">
        <f>STDEV(D3:D48)</f>
        <v>12.055367437700562</v>
      </c>
      <c r="K7" s="7">
        <f>STDEV(D51:D111)</f>
        <v>9.7615841229876175</v>
      </c>
      <c r="L7" s="5" t="s">
        <v>191</v>
      </c>
      <c r="M7" s="5"/>
      <c r="N7" s="5"/>
    </row>
    <row r="8" spans="1:14" ht="15.75" customHeight="1" x14ac:dyDescent="0.2">
      <c r="A8" s="15" t="s">
        <v>196</v>
      </c>
      <c r="B8" s="16">
        <v>66</v>
      </c>
      <c r="C8" s="16">
        <v>75</v>
      </c>
      <c r="D8" s="17">
        <f t="shared" si="0"/>
        <v>9</v>
      </c>
      <c r="E8" s="18">
        <f t="shared" si="1"/>
        <v>9</v>
      </c>
      <c r="F8" s="46">
        <f t="shared" si="3"/>
        <v>0</v>
      </c>
      <c r="G8" s="14">
        <f t="shared" si="2"/>
        <v>75</v>
      </c>
      <c r="H8" s="5"/>
      <c r="I8" s="6" t="s">
        <v>5</v>
      </c>
      <c r="J8" s="8">
        <f>COUNTIF(E3:E48,"&gt;0")/J3</f>
        <v>0.44186046511627908</v>
      </c>
      <c r="K8" s="8">
        <f>COUNTIF(E51:E111,"&gt;0")/K3</f>
        <v>0.61538461538461542</v>
      </c>
      <c r="L8" s="5" t="s">
        <v>146</v>
      </c>
      <c r="M8" s="5"/>
      <c r="N8" s="5"/>
    </row>
    <row r="9" spans="1:14" ht="15.75" customHeight="1" x14ac:dyDescent="0.2">
      <c r="A9" s="15" t="s">
        <v>197</v>
      </c>
      <c r="B9" s="16">
        <v>64</v>
      </c>
      <c r="C9" s="16">
        <v>75</v>
      </c>
      <c r="D9" s="17">
        <f t="shared" si="0"/>
        <v>11</v>
      </c>
      <c r="E9" s="18">
        <f t="shared" si="1"/>
        <v>11</v>
      </c>
      <c r="F9" s="46">
        <f t="shared" si="3"/>
        <v>0</v>
      </c>
      <c r="G9" s="14">
        <f t="shared" si="2"/>
        <v>75</v>
      </c>
      <c r="H9" s="5"/>
      <c r="I9" s="6" t="s">
        <v>6</v>
      </c>
      <c r="J9" s="9">
        <f>SUM(E3:E48)</f>
        <v>226</v>
      </c>
      <c r="K9" s="10">
        <f>SUM(E51:E111)</f>
        <v>287</v>
      </c>
      <c r="L9" s="5" t="s">
        <v>147</v>
      </c>
      <c r="M9" s="5"/>
      <c r="N9" s="5"/>
    </row>
    <row r="10" spans="1:14" ht="15.75" customHeight="1" x14ac:dyDescent="0.2">
      <c r="A10" s="15" t="s">
        <v>198</v>
      </c>
      <c r="B10" s="16">
        <v>62</v>
      </c>
      <c r="C10" s="16">
        <v>75</v>
      </c>
      <c r="D10" s="17">
        <f t="shared" si="0"/>
        <v>13</v>
      </c>
      <c r="E10" s="18">
        <f t="shared" si="1"/>
        <v>13</v>
      </c>
      <c r="F10" s="46">
        <f t="shared" si="3"/>
        <v>0</v>
      </c>
      <c r="G10" s="14">
        <f t="shared" si="2"/>
        <v>75</v>
      </c>
      <c r="H10" s="5"/>
      <c r="I10" s="7" t="s">
        <v>69</v>
      </c>
      <c r="J10" s="7">
        <f>J9/J2</f>
        <v>3.0133333333333332</v>
      </c>
      <c r="K10" s="7">
        <f>K9/K2</f>
        <v>1.9523809523809523</v>
      </c>
      <c r="L10" s="5" t="s">
        <v>148</v>
      </c>
      <c r="M10" s="5"/>
      <c r="N10" s="5"/>
    </row>
    <row r="11" spans="1:14" ht="15.75" customHeight="1" x14ac:dyDescent="0.2">
      <c r="A11" s="15" t="s">
        <v>199</v>
      </c>
      <c r="B11" s="16">
        <v>61</v>
      </c>
      <c r="C11" s="16">
        <v>75</v>
      </c>
      <c r="D11" s="17">
        <f t="shared" si="0"/>
        <v>14</v>
      </c>
      <c r="E11" s="18">
        <f t="shared" si="1"/>
        <v>14</v>
      </c>
      <c r="F11" s="46">
        <f t="shared" si="3"/>
        <v>0</v>
      </c>
      <c r="G11" s="14">
        <f t="shared" si="2"/>
        <v>75</v>
      </c>
      <c r="H11" s="5"/>
      <c r="I11" s="7" t="s">
        <v>141</v>
      </c>
      <c r="J11" s="7">
        <f>SUM(C3:C48)/SUM(B3:B48)</f>
        <v>1.0042682926829267</v>
      </c>
      <c r="K11" s="7">
        <f>SUM(C51:C111)/SUM(B51:B111)</f>
        <v>1.0571428571428572</v>
      </c>
      <c r="L11" s="5" t="s">
        <v>149</v>
      </c>
      <c r="M11" s="5"/>
      <c r="N11" s="5"/>
    </row>
    <row r="12" spans="1:14" ht="15.75" customHeight="1" x14ac:dyDescent="0.2">
      <c r="A12" s="15" t="s">
        <v>200</v>
      </c>
      <c r="B12" s="16">
        <v>59</v>
      </c>
      <c r="C12" s="16">
        <v>75</v>
      </c>
      <c r="D12" s="17">
        <f t="shared" si="0"/>
        <v>16</v>
      </c>
      <c r="E12" s="18">
        <f t="shared" si="1"/>
        <v>16</v>
      </c>
      <c r="F12" s="46">
        <f t="shared" si="3"/>
        <v>0</v>
      </c>
      <c r="G12" s="14">
        <f t="shared" si="2"/>
        <v>75</v>
      </c>
      <c r="H12" s="5"/>
      <c r="I12" s="11" t="s">
        <v>142</v>
      </c>
      <c r="J12" s="7">
        <v>10</v>
      </c>
      <c r="K12" s="7">
        <v>9.6999999999999993</v>
      </c>
      <c r="L12" s="5"/>
      <c r="M12" s="5"/>
      <c r="N12" s="5"/>
    </row>
    <row r="13" spans="1:14" ht="15.75" customHeight="1" x14ac:dyDescent="0.2">
      <c r="A13" s="15" t="s">
        <v>201</v>
      </c>
      <c r="B13" s="16">
        <v>57</v>
      </c>
      <c r="C13" s="16">
        <v>75</v>
      </c>
      <c r="D13" s="17">
        <f t="shared" si="0"/>
        <v>18</v>
      </c>
      <c r="E13" s="18">
        <f t="shared" si="1"/>
        <v>18</v>
      </c>
      <c r="F13" s="46">
        <f t="shared" si="3"/>
        <v>0</v>
      </c>
      <c r="G13" s="14">
        <f t="shared" si="2"/>
        <v>75</v>
      </c>
      <c r="H13" s="5"/>
      <c r="I13" s="7" t="s">
        <v>143</v>
      </c>
      <c r="J13" s="23">
        <f>1/J11</f>
        <v>0.9957498482088647</v>
      </c>
      <c r="K13" s="23">
        <f>1/K11</f>
        <v>0.94594594594594594</v>
      </c>
      <c r="L13" s="5"/>
      <c r="M13" s="5"/>
      <c r="N13" s="5"/>
    </row>
    <row r="14" spans="1:14" ht="15.75" customHeight="1" x14ac:dyDescent="0.2">
      <c r="A14" s="15" t="s">
        <v>202</v>
      </c>
      <c r="B14" s="16">
        <v>55</v>
      </c>
      <c r="C14" s="16">
        <v>75</v>
      </c>
      <c r="D14" s="17">
        <f t="shared" si="0"/>
        <v>20</v>
      </c>
      <c r="E14" s="18">
        <f t="shared" si="1"/>
        <v>20</v>
      </c>
      <c r="F14" s="46">
        <f t="shared" si="3"/>
        <v>0</v>
      </c>
      <c r="G14" s="14">
        <f t="shared" si="2"/>
        <v>75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x14ac:dyDescent="0.2">
      <c r="A15" s="15" t="s">
        <v>203</v>
      </c>
      <c r="B15" s="16">
        <v>54</v>
      </c>
      <c r="C15" s="16">
        <v>66</v>
      </c>
      <c r="D15" s="17">
        <f t="shared" si="0"/>
        <v>12</v>
      </c>
      <c r="E15" s="18">
        <f t="shared" si="1"/>
        <v>12</v>
      </c>
      <c r="F15" s="46">
        <f t="shared" si="3"/>
        <v>9</v>
      </c>
      <c r="G15" s="14">
        <f t="shared" si="2"/>
        <v>66</v>
      </c>
      <c r="H15" s="5"/>
      <c r="I15" s="7" t="s">
        <v>266</v>
      </c>
      <c r="J15" s="7">
        <f>(SUMPRODUCT(D3:D48,D3:D48))/J2</f>
        <v>87.213333333333338</v>
      </c>
      <c r="K15" s="7">
        <f>(SUMPRODUCT(D51:D111,D51:D111))/K2</f>
        <v>42.04081632653061</v>
      </c>
      <c r="L15" s="5"/>
      <c r="M15" s="5"/>
      <c r="N15" s="5"/>
    </row>
    <row r="16" spans="1:14" ht="15.75" customHeight="1" x14ac:dyDescent="0.2">
      <c r="A16" s="15" t="s">
        <v>204</v>
      </c>
      <c r="B16" s="16">
        <v>52</v>
      </c>
      <c r="C16" s="16">
        <v>66</v>
      </c>
      <c r="D16" s="17">
        <f t="shared" si="0"/>
        <v>14</v>
      </c>
      <c r="E16" s="18">
        <f t="shared" si="1"/>
        <v>14</v>
      </c>
      <c r="F16" s="46">
        <f t="shared" si="3"/>
        <v>0</v>
      </c>
      <c r="G16" s="14">
        <f t="shared" si="2"/>
        <v>66</v>
      </c>
      <c r="H16" s="5"/>
      <c r="I16" s="7" t="s">
        <v>267</v>
      </c>
      <c r="J16" s="7">
        <f>ABS(1-J13)</f>
        <v>4.2501517911353037E-3</v>
      </c>
      <c r="K16" s="7">
        <f>ABS(1-K13)</f>
        <v>5.4054054054054057E-2</v>
      </c>
      <c r="L16" s="5"/>
      <c r="M16" s="5"/>
      <c r="N16" s="5"/>
    </row>
    <row r="17" spans="1:14" ht="15.75" customHeight="1" x14ac:dyDescent="0.2">
      <c r="A17" s="15" t="s">
        <v>205</v>
      </c>
      <c r="B17" s="16">
        <v>50</v>
      </c>
      <c r="C17" s="16">
        <v>64</v>
      </c>
      <c r="D17" s="17">
        <f t="shared" si="0"/>
        <v>14</v>
      </c>
      <c r="E17" s="18">
        <f t="shared" si="1"/>
        <v>14</v>
      </c>
      <c r="F17" s="46">
        <f t="shared" si="3"/>
        <v>2</v>
      </c>
      <c r="G17" s="14">
        <f t="shared" si="2"/>
        <v>64</v>
      </c>
      <c r="H17" s="5"/>
      <c r="I17" s="7" t="s">
        <v>287</v>
      </c>
      <c r="J17" s="26">
        <f>J2/J3</f>
        <v>1.7441860465116279</v>
      </c>
      <c r="K17" s="26">
        <f>K2/K3</f>
        <v>3.7692307692307692</v>
      </c>
      <c r="L17" s="5"/>
      <c r="M17" s="5"/>
      <c r="N17" s="5"/>
    </row>
    <row r="18" spans="1:14" ht="15.75" customHeight="1" x14ac:dyDescent="0.2">
      <c r="A18" s="15" t="s">
        <v>206</v>
      </c>
      <c r="B18" s="16">
        <v>49</v>
      </c>
      <c r="C18" s="16">
        <v>64</v>
      </c>
      <c r="D18" s="17">
        <f t="shared" si="0"/>
        <v>15</v>
      </c>
      <c r="E18" s="18">
        <f t="shared" si="1"/>
        <v>15</v>
      </c>
      <c r="F18" s="46">
        <f t="shared" si="3"/>
        <v>0</v>
      </c>
      <c r="G18" s="14">
        <f t="shared" si="2"/>
        <v>64</v>
      </c>
      <c r="H18" s="5"/>
      <c r="I18" s="7" t="s">
        <v>314</v>
      </c>
      <c r="J18" s="26">
        <f>STDEV(F3:F48)</f>
        <v>4.3661336355622513</v>
      </c>
      <c r="K18" s="26">
        <f>STDEV(F51:F111)</f>
        <v>7.2165277387805</v>
      </c>
      <c r="L18" s="5"/>
      <c r="M18" s="5"/>
      <c r="N18" s="5"/>
    </row>
    <row r="19" spans="1:14" ht="15.75" customHeight="1" x14ac:dyDescent="0.2">
      <c r="A19" s="15" t="s">
        <v>207</v>
      </c>
      <c r="B19" s="16">
        <v>47</v>
      </c>
      <c r="C19" s="16">
        <v>64</v>
      </c>
      <c r="D19" s="17">
        <f t="shared" si="0"/>
        <v>17</v>
      </c>
      <c r="E19" s="18">
        <f t="shared" si="1"/>
        <v>17</v>
      </c>
      <c r="F19" s="46">
        <f t="shared" si="3"/>
        <v>0</v>
      </c>
      <c r="G19" s="14">
        <f t="shared" si="2"/>
        <v>64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208</v>
      </c>
      <c r="B20" s="16">
        <v>45</v>
      </c>
      <c r="C20" s="16">
        <v>61</v>
      </c>
      <c r="D20" s="17">
        <f t="shared" si="0"/>
        <v>16</v>
      </c>
      <c r="E20" s="18">
        <f t="shared" si="1"/>
        <v>16</v>
      </c>
      <c r="F20" s="46">
        <f t="shared" si="3"/>
        <v>3</v>
      </c>
      <c r="G20" s="14">
        <f t="shared" si="2"/>
        <v>61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 t="s">
        <v>209</v>
      </c>
      <c r="B21" s="16">
        <v>43</v>
      </c>
      <c r="C21" s="16">
        <v>60</v>
      </c>
      <c r="D21" s="17">
        <f t="shared" si="0"/>
        <v>17</v>
      </c>
      <c r="E21" s="18">
        <f t="shared" si="1"/>
        <v>17</v>
      </c>
      <c r="F21" s="46">
        <f t="shared" si="3"/>
        <v>1</v>
      </c>
      <c r="G21" s="14">
        <f t="shared" si="2"/>
        <v>60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 t="s">
        <v>210</v>
      </c>
      <c r="B22" s="16">
        <v>42</v>
      </c>
      <c r="C22" s="16">
        <v>42</v>
      </c>
      <c r="D22" s="17">
        <f t="shared" si="0"/>
        <v>0</v>
      </c>
      <c r="E22" s="18">
        <f t="shared" si="1"/>
        <v>0</v>
      </c>
      <c r="F22" s="46">
        <f t="shared" si="3"/>
        <v>18</v>
      </c>
      <c r="G22" s="14">
        <f t="shared" si="2"/>
        <v>42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42015</v>
      </c>
      <c r="B23" s="16">
        <v>40</v>
      </c>
      <c r="C23" s="16">
        <v>38</v>
      </c>
      <c r="D23" s="17">
        <f t="shared" si="0"/>
        <v>-2</v>
      </c>
      <c r="E23" s="18">
        <f t="shared" si="1"/>
        <v>0</v>
      </c>
      <c r="F23" s="46">
        <f t="shared" si="3"/>
        <v>4</v>
      </c>
      <c r="G23" s="14">
        <f t="shared" si="2"/>
        <v>40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42046</v>
      </c>
      <c r="B24" s="16">
        <v>38</v>
      </c>
      <c r="C24" s="16">
        <v>34</v>
      </c>
      <c r="D24" s="17">
        <f t="shared" si="0"/>
        <v>-4</v>
      </c>
      <c r="E24" s="18">
        <f t="shared" si="1"/>
        <v>0</v>
      </c>
      <c r="F24" s="46">
        <f t="shared" si="3"/>
        <v>4</v>
      </c>
      <c r="G24" s="14">
        <f t="shared" si="2"/>
        <v>38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42074</v>
      </c>
      <c r="B25" s="16">
        <v>36</v>
      </c>
      <c r="C25" s="16">
        <v>34</v>
      </c>
      <c r="D25" s="17">
        <f t="shared" si="0"/>
        <v>-2</v>
      </c>
      <c r="E25" s="18">
        <f t="shared" si="1"/>
        <v>0</v>
      </c>
      <c r="F25" s="46">
        <f t="shared" si="3"/>
        <v>0</v>
      </c>
      <c r="G25" s="14">
        <f t="shared" si="2"/>
        <v>36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42105</v>
      </c>
      <c r="B26" s="16">
        <v>35</v>
      </c>
      <c r="C26" s="16">
        <v>32</v>
      </c>
      <c r="D26" s="17">
        <f t="shared" si="0"/>
        <v>-3</v>
      </c>
      <c r="E26" s="18">
        <f t="shared" si="1"/>
        <v>0</v>
      </c>
      <c r="F26" s="46">
        <f t="shared" si="3"/>
        <v>2</v>
      </c>
      <c r="G26" s="14">
        <f t="shared" si="2"/>
        <v>35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42135</v>
      </c>
      <c r="B27" s="16">
        <v>33</v>
      </c>
      <c r="C27" s="16">
        <v>11</v>
      </c>
      <c r="D27" s="17">
        <f t="shared" si="0"/>
        <v>-22</v>
      </c>
      <c r="E27" s="18">
        <f t="shared" si="1"/>
        <v>0</v>
      </c>
      <c r="F27" s="46">
        <f t="shared" si="3"/>
        <v>21</v>
      </c>
      <c r="G27" s="14">
        <f t="shared" si="2"/>
        <v>33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42166</v>
      </c>
      <c r="B28" s="16">
        <v>31</v>
      </c>
      <c r="C28" s="16">
        <v>10</v>
      </c>
      <c r="D28" s="17">
        <f t="shared" si="0"/>
        <v>-21</v>
      </c>
      <c r="E28" s="18">
        <f t="shared" si="1"/>
        <v>0</v>
      </c>
      <c r="F28" s="46">
        <f t="shared" si="3"/>
        <v>1</v>
      </c>
      <c r="G28" s="14">
        <f t="shared" si="2"/>
        <v>31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42196</v>
      </c>
      <c r="B29" s="16">
        <v>29</v>
      </c>
      <c r="C29" s="16">
        <v>9</v>
      </c>
      <c r="D29" s="17">
        <f t="shared" si="0"/>
        <v>-20</v>
      </c>
      <c r="E29" s="18">
        <f t="shared" si="1"/>
        <v>0</v>
      </c>
      <c r="F29" s="46">
        <f t="shared" si="3"/>
        <v>1</v>
      </c>
      <c r="G29" s="14">
        <f t="shared" si="2"/>
        <v>29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42227</v>
      </c>
      <c r="B30" s="16">
        <v>28</v>
      </c>
      <c r="C30" s="16">
        <v>9</v>
      </c>
      <c r="D30" s="17">
        <f t="shared" si="0"/>
        <v>-19</v>
      </c>
      <c r="E30" s="18">
        <f t="shared" si="1"/>
        <v>0</v>
      </c>
      <c r="F30" s="46">
        <f t="shared" si="3"/>
        <v>0</v>
      </c>
      <c r="G30" s="14">
        <f t="shared" si="2"/>
        <v>28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42258</v>
      </c>
      <c r="B31" s="16">
        <v>26</v>
      </c>
      <c r="C31" s="16">
        <v>7</v>
      </c>
      <c r="D31" s="17">
        <f t="shared" si="0"/>
        <v>-19</v>
      </c>
      <c r="E31" s="18">
        <f t="shared" si="1"/>
        <v>0</v>
      </c>
      <c r="F31" s="46">
        <f t="shared" si="3"/>
        <v>2</v>
      </c>
      <c r="G31" s="14">
        <f t="shared" si="2"/>
        <v>26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42288</v>
      </c>
      <c r="B32" s="16">
        <v>24</v>
      </c>
      <c r="C32" s="16">
        <v>7</v>
      </c>
      <c r="D32" s="17">
        <f t="shared" si="0"/>
        <v>-17</v>
      </c>
      <c r="E32" s="18">
        <f t="shared" si="1"/>
        <v>0</v>
      </c>
      <c r="F32" s="46">
        <f t="shared" si="3"/>
        <v>0</v>
      </c>
      <c r="G32" s="14">
        <f t="shared" si="2"/>
        <v>24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>
        <v>42319</v>
      </c>
      <c r="B33" s="16">
        <v>23</v>
      </c>
      <c r="C33" s="16">
        <v>7</v>
      </c>
      <c r="D33" s="17">
        <f t="shared" si="0"/>
        <v>-16</v>
      </c>
      <c r="E33" s="18">
        <f t="shared" si="1"/>
        <v>0</v>
      </c>
      <c r="F33" s="46">
        <f t="shared" si="3"/>
        <v>0</v>
      </c>
      <c r="G33" s="14">
        <f t="shared" si="2"/>
        <v>23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>
        <v>42349</v>
      </c>
      <c r="B34" s="16">
        <v>21</v>
      </c>
      <c r="C34" s="16">
        <v>7</v>
      </c>
      <c r="D34" s="17">
        <f t="shared" si="0"/>
        <v>-14</v>
      </c>
      <c r="E34" s="18">
        <f t="shared" si="1"/>
        <v>0</v>
      </c>
      <c r="F34" s="46">
        <f t="shared" si="3"/>
        <v>0</v>
      </c>
      <c r="G34" s="14">
        <f t="shared" si="2"/>
        <v>21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211</v>
      </c>
      <c r="B35" s="16">
        <v>19</v>
      </c>
      <c r="C35" s="16">
        <v>7</v>
      </c>
      <c r="D35" s="17">
        <f t="shared" si="0"/>
        <v>-12</v>
      </c>
      <c r="E35" s="18">
        <f t="shared" si="1"/>
        <v>0</v>
      </c>
      <c r="F35" s="46">
        <f t="shared" si="3"/>
        <v>0</v>
      </c>
      <c r="G35" s="14">
        <f t="shared" si="2"/>
        <v>19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212</v>
      </c>
      <c r="B36" s="16">
        <v>17</v>
      </c>
      <c r="C36" s="16">
        <v>7</v>
      </c>
      <c r="D36" s="17">
        <f t="shared" si="0"/>
        <v>-10</v>
      </c>
      <c r="E36" s="18">
        <f t="shared" si="1"/>
        <v>0</v>
      </c>
      <c r="F36" s="46">
        <f t="shared" si="3"/>
        <v>0</v>
      </c>
      <c r="G36" s="14">
        <f t="shared" si="2"/>
        <v>17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213</v>
      </c>
      <c r="B37" s="16">
        <v>16</v>
      </c>
      <c r="C37" s="16">
        <v>7</v>
      </c>
      <c r="D37" s="17">
        <f t="shared" si="0"/>
        <v>-9</v>
      </c>
      <c r="E37" s="18">
        <f t="shared" si="1"/>
        <v>0</v>
      </c>
      <c r="F37" s="46">
        <f t="shared" si="3"/>
        <v>0</v>
      </c>
      <c r="G37" s="14">
        <f t="shared" si="2"/>
        <v>16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214</v>
      </c>
      <c r="B38" s="16">
        <v>14</v>
      </c>
      <c r="C38" s="16">
        <v>6</v>
      </c>
      <c r="D38" s="17">
        <f t="shared" si="0"/>
        <v>-8</v>
      </c>
      <c r="E38" s="18">
        <f t="shared" si="1"/>
        <v>0</v>
      </c>
      <c r="F38" s="46">
        <f t="shared" si="3"/>
        <v>1</v>
      </c>
      <c r="G38" s="14">
        <f t="shared" si="2"/>
        <v>14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215</v>
      </c>
      <c r="B39" s="16">
        <v>12</v>
      </c>
      <c r="C39" s="16">
        <v>6</v>
      </c>
      <c r="D39" s="17">
        <f t="shared" si="0"/>
        <v>-6</v>
      </c>
      <c r="E39" s="18">
        <f t="shared" si="1"/>
        <v>0</v>
      </c>
      <c r="F39" s="46">
        <f t="shared" si="3"/>
        <v>0</v>
      </c>
      <c r="G39" s="14">
        <f t="shared" si="2"/>
        <v>12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216</v>
      </c>
      <c r="B40" s="16">
        <v>10</v>
      </c>
      <c r="C40" s="16">
        <v>6</v>
      </c>
      <c r="D40" s="17">
        <f t="shared" si="0"/>
        <v>-4</v>
      </c>
      <c r="E40" s="18">
        <f t="shared" si="1"/>
        <v>0</v>
      </c>
      <c r="F40" s="46">
        <f t="shared" si="3"/>
        <v>0</v>
      </c>
      <c r="G40" s="14">
        <f t="shared" si="2"/>
        <v>10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217</v>
      </c>
      <c r="B41" s="16">
        <v>9</v>
      </c>
      <c r="C41" s="16">
        <v>6</v>
      </c>
      <c r="D41" s="17">
        <f t="shared" si="0"/>
        <v>-3</v>
      </c>
      <c r="E41" s="18">
        <f t="shared" si="1"/>
        <v>0</v>
      </c>
      <c r="F41" s="46">
        <f t="shared" si="3"/>
        <v>0</v>
      </c>
      <c r="G41" s="14">
        <f t="shared" si="2"/>
        <v>9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218</v>
      </c>
      <c r="B42" s="16">
        <v>7</v>
      </c>
      <c r="C42" s="16">
        <v>6</v>
      </c>
      <c r="D42" s="17">
        <f t="shared" si="0"/>
        <v>-1</v>
      </c>
      <c r="E42" s="18">
        <f t="shared" si="1"/>
        <v>0</v>
      </c>
      <c r="F42" s="46">
        <f t="shared" si="3"/>
        <v>0</v>
      </c>
      <c r="G42" s="14">
        <f t="shared" si="2"/>
        <v>7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219</v>
      </c>
      <c r="B43" s="20">
        <v>5</v>
      </c>
      <c r="C43" s="20">
        <v>1</v>
      </c>
      <c r="D43" s="21">
        <f t="shared" si="0"/>
        <v>-4</v>
      </c>
      <c r="E43" s="22">
        <f t="shared" si="1"/>
        <v>0</v>
      </c>
      <c r="F43" s="46">
        <f t="shared" si="3"/>
        <v>5</v>
      </c>
      <c r="G43" s="14">
        <f t="shared" si="2"/>
        <v>5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220</v>
      </c>
      <c r="B44" s="7">
        <v>3</v>
      </c>
      <c r="C44" s="7">
        <v>1</v>
      </c>
      <c r="D44" s="21">
        <f t="shared" si="0"/>
        <v>-2</v>
      </c>
      <c r="E44" s="22">
        <f t="shared" si="1"/>
        <v>0</v>
      </c>
      <c r="F44" s="46">
        <f t="shared" si="3"/>
        <v>0</v>
      </c>
      <c r="G44" s="14">
        <f t="shared" si="2"/>
        <v>3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 t="s">
        <v>221</v>
      </c>
      <c r="B45" s="7">
        <v>2</v>
      </c>
      <c r="C45" s="7">
        <v>1</v>
      </c>
      <c r="D45" s="21">
        <f t="shared" si="0"/>
        <v>-1</v>
      </c>
      <c r="E45" s="22">
        <f t="shared" si="1"/>
        <v>0</v>
      </c>
      <c r="F45" s="46">
        <f t="shared" si="3"/>
        <v>0</v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 t="s">
        <v>222</v>
      </c>
      <c r="B46" s="7">
        <v>0</v>
      </c>
      <c r="C46" s="7">
        <v>1</v>
      </c>
      <c r="D46" s="21">
        <f t="shared" si="0"/>
        <v>1</v>
      </c>
      <c r="E46" s="22">
        <f t="shared" si="1"/>
        <v>1</v>
      </c>
      <c r="F46" s="46">
        <f t="shared" si="3"/>
        <v>0</v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42320</v>
      </c>
      <c r="B51" s="16">
        <v>147</v>
      </c>
      <c r="C51" s="16">
        <v>147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147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42350</v>
      </c>
      <c r="B52" s="16">
        <v>143</v>
      </c>
      <c r="C52" s="16">
        <v>139</v>
      </c>
      <c r="D52" s="17">
        <f t="shared" si="5"/>
        <v>-4</v>
      </c>
      <c r="E52" s="18">
        <f t="shared" si="6"/>
        <v>0</v>
      </c>
      <c r="F52" s="46">
        <f t="shared" si="3"/>
        <v>8</v>
      </c>
      <c r="G52" s="14">
        <f t="shared" si="4"/>
        <v>143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 t="s">
        <v>223</v>
      </c>
      <c r="B53" s="16">
        <v>139</v>
      </c>
      <c r="C53" s="16">
        <v>139</v>
      </c>
      <c r="D53" s="17">
        <f t="shared" si="5"/>
        <v>0</v>
      </c>
      <c r="E53" s="18">
        <f t="shared" si="6"/>
        <v>0</v>
      </c>
      <c r="F53" s="46">
        <f t="shared" si="3"/>
        <v>0</v>
      </c>
      <c r="G53" s="14">
        <f t="shared" si="4"/>
        <v>139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 t="s">
        <v>224</v>
      </c>
      <c r="B54" s="16">
        <v>136</v>
      </c>
      <c r="C54" s="16">
        <v>139</v>
      </c>
      <c r="D54" s="17">
        <f t="shared" si="5"/>
        <v>3</v>
      </c>
      <c r="E54" s="18">
        <f t="shared" si="6"/>
        <v>3</v>
      </c>
      <c r="F54" s="46">
        <f t="shared" si="3"/>
        <v>0</v>
      </c>
      <c r="G54" s="14">
        <f t="shared" si="4"/>
        <v>139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 t="s">
        <v>225</v>
      </c>
      <c r="B55" s="16">
        <v>132</v>
      </c>
      <c r="C55" s="16">
        <v>139</v>
      </c>
      <c r="D55" s="17">
        <f t="shared" si="5"/>
        <v>7</v>
      </c>
      <c r="E55" s="18">
        <f t="shared" si="6"/>
        <v>7</v>
      </c>
      <c r="F55" s="46">
        <f t="shared" si="3"/>
        <v>0</v>
      </c>
      <c r="G55" s="14">
        <f t="shared" si="4"/>
        <v>139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 t="s">
        <v>226</v>
      </c>
      <c r="B56" s="16">
        <v>128</v>
      </c>
      <c r="C56" s="16">
        <v>139</v>
      </c>
      <c r="D56" s="17">
        <f t="shared" si="5"/>
        <v>11</v>
      </c>
      <c r="E56" s="18">
        <f t="shared" si="6"/>
        <v>11</v>
      </c>
      <c r="F56" s="46">
        <f t="shared" si="3"/>
        <v>0</v>
      </c>
      <c r="G56" s="14">
        <f t="shared" si="4"/>
        <v>139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 t="s">
        <v>227</v>
      </c>
      <c r="B57" s="16">
        <v>124</v>
      </c>
      <c r="C57" s="16">
        <v>139</v>
      </c>
      <c r="D57" s="17">
        <f t="shared" si="5"/>
        <v>15</v>
      </c>
      <c r="E57" s="18">
        <f t="shared" si="6"/>
        <v>15</v>
      </c>
      <c r="F57" s="46">
        <f t="shared" si="3"/>
        <v>0</v>
      </c>
      <c r="G57" s="14">
        <f t="shared" si="4"/>
        <v>139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 t="s">
        <v>228</v>
      </c>
      <c r="B58" s="16">
        <v>121</v>
      </c>
      <c r="C58" s="16">
        <v>139</v>
      </c>
      <c r="D58" s="17">
        <f t="shared" si="5"/>
        <v>18</v>
      </c>
      <c r="E58" s="18">
        <f t="shared" si="6"/>
        <v>18</v>
      </c>
      <c r="F58" s="46">
        <f t="shared" si="3"/>
        <v>0</v>
      </c>
      <c r="G58" s="14">
        <f t="shared" si="4"/>
        <v>139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 t="s">
        <v>229</v>
      </c>
      <c r="B59" s="16">
        <v>117</v>
      </c>
      <c r="C59" s="16">
        <v>127</v>
      </c>
      <c r="D59" s="17">
        <f t="shared" si="5"/>
        <v>10</v>
      </c>
      <c r="E59" s="18">
        <f t="shared" si="6"/>
        <v>10</v>
      </c>
      <c r="F59" s="46">
        <f t="shared" si="3"/>
        <v>12</v>
      </c>
      <c r="G59" s="14">
        <f t="shared" si="4"/>
        <v>127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 t="s">
        <v>230</v>
      </c>
      <c r="B60" s="16">
        <v>113</v>
      </c>
      <c r="C60" s="16">
        <v>127</v>
      </c>
      <c r="D60" s="17">
        <f t="shared" si="5"/>
        <v>14</v>
      </c>
      <c r="E60" s="18">
        <f t="shared" si="6"/>
        <v>14</v>
      </c>
      <c r="F60" s="46">
        <f t="shared" si="3"/>
        <v>0</v>
      </c>
      <c r="G60" s="14">
        <f t="shared" si="4"/>
        <v>127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 t="s">
        <v>231</v>
      </c>
      <c r="B61" s="16">
        <v>109</v>
      </c>
      <c r="C61" s="16">
        <v>123</v>
      </c>
      <c r="D61" s="17">
        <f t="shared" si="5"/>
        <v>14</v>
      </c>
      <c r="E61" s="18">
        <f t="shared" si="6"/>
        <v>14</v>
      </c>
      <c r="F61" s="46">
        <f t="shared" si="3"/>
        <v>4</v>
      </c>
      <c r="G61" s="14">
        <f t="shared" si="4"/>
        <v>123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232</v>
      </c>
      <c r="B62" s="16">
        <v>106</v>
      </c>
      <c r="C62" s="16">
        <v>123</v>
      </c>
      <c r="D62" s="17">
        <f t="shared" si="5"/>
        <v>17</v>
      </c>
      <c r="E62" s="18">
        <f t="shared" si="6"/>
        <v>17</v>
      </c>
      <c r="F62" s="46">
        <f t="shared" si="3"/>
        <v>0</v>
      </c>
      <c r="G62" s="14">
        <f t="shared" si="4"/>
        <v>123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233</v>
      </c>
      <c r="B63" s="16">
        <v>102</v>
      </c>
      <c r="C63" s="16">
        <v>113</v>
      </c>
      <c r="D63" s="17">
        <f t="shared" si="5"/>
        <v>11</v>
      </c>
      <c r="E63" s="18">
        <f t="shared" si="6"/>
        <v>11</v>
      </c>
      <c r="F63" s="46">
        <f t="shared" si="3"/>
        <v>10</v>
      </c>
      <c r="G63" s="14">
        <f t="shared" si="4"/>
        <v>113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234</v>
      </c>
      <c r="B64" s="16">
        <v>98</v>
      </c>
      <c r="C64" s="16">
        <v>113</v>
      </c>
      <c r="D64" s="17">
        <f t="shared" si="5"/>
        <v>15</v>
      </c>
      <c r="E64" s="18">
        <f t="shared" si="6"/>
        <v>15</v>
      </c>
      <c r="F64" s="46">
        <f t="shared" si="3"/>
        <v>0</v>
      </c>
      <c r="G64" s="14">
        <f t="shared" si="4"/>
        <v>113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235</v>
      </c>
      <c r="B65" s="16">
        <v>94</v>
      </c>
      <c r="C65" s="16">
        <v>113</v>
      </c>
      <c r="D65" s="17">
        <f t="shared" si="5"/>
        <v>19</v>
      </c>
      <c r="E65" s="18">
        <f t="shared" si="6"/>
        <v>19</v>
      </c>
      <c r="F65" s="46">
        <f t="shared" si="3"/>
        <v>0</v>
      </c>
      <c r="G65" s="14">
        <f t="shared" si="4"/>
        <v>113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236</v>
      </c>
      <c r="B66" s="16">
        <v>90</v>
      </c>
      <c r="C66" s="16">
        <v>113</v>
      </c>
      <c r="D66" s="17">
        <f t="shared" si="5"/>
        <v>23</v>
      </c>
      <c r="E66" s="18">
        <f t="shared" si="6"/>
        <v>23</v>
      </c>
      <c r="F66" s="46">
        <f t="shared" si="3"/>
        <v>0</v>
      </c>
      <c r="G66" s="14">
        <f t="shared" si="4"/>
        <v>113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237</v>
      </c>
      <c r="B67" s="16">
        <v>87</v>
      </c>
      <c r="C67" s="16">
        <v>109</v>
      </c>
      <c r="D67" s="17">
        <f t="shared" si="5"/>
        <v>22</v>
      </c>
      <c r="E67" s="18">
        <f t="shared" si="6"/>
        <v>22</v>
      </c>
      <c r="F67" s="46">
        <f t="shared" si="3"/>
        <v>4</v>
      </c>
      <c r="G67" s="14">
        <f t="shared" si="4"/>
        <v>109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238</v>
      </c>
      <c r="B68" s="16">
        <v>83</v>
      </c>
      <c r="C68" s="16">
        <v>109</v>
      </c>
      <c r="D68" s="17">
        <f t="shared" si="5"/>
        <v>26</v>
      </c>
      <c r="E68" s="18">
        <f t="shared" si="6"/>
        <v>26</v>
      </c>
      <c r="F68" s="46">
        <f t="shared" si="3"/>
        <v>0</v>
      </c>
      <c r="G68" s="14">
        <f t="shared" si="4"/>
        <v>109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239</v>
      </c>
      <c r="B69" s="16">
        <v>79</v>
      </c>
      <c r="C69" s="16">
        <v>105</v>
      </c>
      <c r="D69" s="17">
        <f t="shared" si="5"/>
        <v>26</v>
      </c>
      <c r="E69" s="18">
        <f t="shared" si="6"/>
        <v>26</v>
      </c>
      <c r="F69" s="46">
        <f t="shared" ref="F69:F111" si="7">IF(B68,C68-C69,"")</f>
        <v>4</v>
      </c>
      <c r="G69" s="14">
        <f t="shared" si="4"/>
        <v>105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240</v>
      </c>
      <c r="B70" s="16">
        <v>75</v>
      </c>
      <c r="C70" s="16">
        <v>71</v>
      </c>
      <c r="D70" s="17">
        <f t="shared" si="5"/>
        <v>-4</v>
      </c>
      <c r="E70" s="18">
        <f t="shared" si="6"/>
        <v>0</v>
      </c>
      <c r="F70" s="46">
        <f t="shared" si="7"/>
        <v>34</v>
      </c>
      <c r="G70" s="14">
        <f t="shared" si="4"/>
        <v>75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241</v>
      </c>
      <c r="B71" s="16">
        <v>72</v>
      </c>
      <c r="C71" s="16">
        <v>68</v>
      </c>
      <c r="D71" s="17">
        <f t="shared" si="5"/>
        <v>-4</v>
      </c>
      <c r="E71" s="18">
        <f t="shared" si="6"/>
        <v>0</v>
      </c>
      <c r="F71" s="46">
        <f t="shared" si="7"/>
        <v>3</v>
      </c>
      <c r="G71" s="14">
        <f t="shared" si="4"/>
        <v>72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>
        <v>42370</v>
      </c>
      <c r="B72" s="16">
        <v>68</v>
      </c>
      <c r="C72" s="16">
        <v>68</v>
      </c>
      <c r="D72" s="17">
        <f t="shared" si="5"/>
        <v>0</v>
      </c>
      <c r="E72" s="18">
        <f t="shared" si="6"/>
        <v>0</v>
      </c>
      <c r="F72" s="46">
        <f t="shared" si="7"/>
        <v>0</v>
      </c>
      <c r="G72" s="14">
        <f t="shared" si="4"/>
        <v>68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>
        <v>42401</v>
      </c>
      <c r="B73" s="16">
        <v>64</v>
      </c>
      <c r="C73" s="16">
        <v>68</v>
      </c>
      <c r="D73" s="17">
        <f t="shared" si="5"/>
        <v>4</v>
      </c>
      <c r="E73" s="18">
        <f t="shared" si="6"/>
        <v>4</v>
      </c>
      <c r="F73" s="46">
        <f t="shared" si="7"/>
        <v>0</v>
      </c>
      <c r="G73" s="14">
        <f t="shared" si="4"/>
        <v>68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>
        <v>42430</v>
      </c>
      <c r="B74" s="16">
        <v>60</v>
      </c>
      <c r="C74" s="16">
        <v>68</v>
      </c>
      <c r="D74" s="17">
        <f t="shared" si="5"/>
        <v>8</v>
      </c>
      <c r="E74" s="18">
        <f t="shared" si="6"/>
        <v>8</v>
      </c>
      <c r="F74" s="46">
        <f t="shared" si="7"/>
        <v>0</v>
      </c>
      <c r="G74" s="14">
        <f t="shared" si="4"/>
        <v>68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>
        <v>42461</v>
      </c>
      <c r="B75" s="16">
        <v>57</v>
      </c>
      <c r="C75" s="16">
        <v>43</v>
      </c>
      <c r="D75" s="17">
        <f t="shared" si="5"/>
        <v>-14</v>
      </c>
      <c r="E75" s="18">
        <f t="shared" si="6"/>
        <v>0</v>
      </c>
      <c r="F75" s="46">
        <f t="shared" si="7"/>
        <v>25</v>
      </c>
      <c r="G75" s="14">
        <f t="shared" si="4"/>
        <v>57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>
        <v>42491</v>
      </c>
      <c r="B76" s="16">
        <v>53</v>
      </c>
      <c r="C76" s="16">
        <v>38</v>
      </c>
      <c r="D76" s="17">
        <f t="shared" si="5"/>
        <v>-15</v>
      </c>
      <c r="E76" s="18">
        <f t="shared" si="6"/>
        <v>0</v>
      </c>
      <c r="F76" s="46">
        <f t="shared" si="7"/>
        <v>5</v>
      </c>
      <c r="G76" s="14">
        <f t="shared" si="4"/>
        <v>53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>
        <v>42522</v>
      </c>
      <c r="B77" s="16">
        <v>49</v>
      </c>
      <c r="C77" s="16">
        <v>36</v>
      </c>
      <c r="D77" s="17">
        <f t="shared" si="5"/>
        <v>-13</v>
      </c>
      <c r="E77" s="18">
        <f t="shared" si="6"/>
        <v>0</v>
      </c>
      <c r="F77" s="46">
        <f t="shared" si="7"/>
        <v>2</v>
      </c>
      <c r="G77" s="14">
        <f t="shared" si="4"/>
        <v>49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>
        <v>42552</v>
      </c>
      <c r="B78" s="16">
        <v>45</v>
      </c>
      <c r="C78" s="16">
        <v>36</v>
      </c>
      <c r="D78" s="17">
        <f t="shared" si="5"/>
        <v>-9</v>
      </c>
      <c r="E78" s="18">
        <f t="shared" si="6"/>
        <v>0</v>
      </c>
      <c r="F78" s="46">
        <f t="shared" si="7"/>
        <v>0</v>
      </c>
      <c r="G78" s="14">
        <f t="shared" si="4"/>
        <v>45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>
        <v>42583</v>
      </c>
      <c r="B79" s="16">
        <v>41</v>
      </c>
      <c r="C79" s="16">
        <v>36</v>
      </c>
      <c r="D79" s="17">
        <f t="shared" si="5"/>
        <v>-5</v>
      </c>
      <c r="E79" s="18">
        <f t="shared" si="6"/>
        <v>0</v>
      </c>
      <c r="F79" s="46">
        <f t="shared" si="7"/>
        <v>0</v>
      </c>
      <c r="G79" s="14">
        <f t="shared" si="4"/>
        <v>41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>
        <v>42614</v>
      </c>
      <c r="B80" s="16">
        <v>38</v>
      </c>
      <c r="C80" s="16">
        <v>20</v>
      </c>
      <c r="D80" s="17">
        <f t="shared" si="5"/>
        <v>-18</v>
      </c>
      <c r="E80" s="18">
        <f t="shared" si="6"/>
        <v>0</v>
      </c>
      <c r="F80" s="46">
        <f t="shared" si="7"/>
        <v>16</v>
      </c>
      <c r="G80" s="14">
        <f t="shared" si="4"/>
        <v>38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42644</v>
      </c>
      <c r="B81" s="16">
        <v>34</v>
      </c>
      <c r="C81" s="16">
        <v>20</v>
      </c>
      <c r="D81" s="17">
        <f t="shared" si="5"/>
        <v>-14</v>
      </c>
      <c r="E81" s="18">
        <f t="shared" si="6"/>
        <v>0</v>
      </c>
      <c r="F81" s="46">
        <f t="shared" si="7"/>
        <v>0</v>
      </c>
      <c r="G81" s="14">
        <f t="shared" si="4"/>
        <v>34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42675</v>
      </c>
      <c r="B82" s="16">
        <v>30</v>
      </c>
      <c r="C82" s="16">
        <v>20</v>
      </c>
      <c r="D82" s="17">
        <f t="shared" si="5"/>
        <v>-10</v>
      </c>
      <c r="E82" s="18">
        <f t="shared" si="6"/>
        <v>0</v>
      </c>
      <c r="F82" s="46">
        <f t="shared" si="7"/>
        <v>0</v>
      </c>
      <c r="G82" s="14">
        <f t="shared" si="4"/>
        <v>30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42705</v>
      </c>
      <c r="B83" s="16">
        <v>26</v>
      </c>
      <c r="C83" s="16">
        <v>20</v>
      </c>
      <c r="D83" s="17">
        <f t="shared" si="5"/>
        <v>-6</v>
      </c>
      <c r="E83" s="18">
        <f t="shared" si="6"/>
        <v>0</v>
      </c>
      <c r="F83" s="46">
        <f t="shared" si="7"/>
        <v>0</v>
      </c>
      <c r="G83" s="14">
        <f t="shared" si="4"/>
        <v>26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 t="s">
        <v>242</v>
      </c>
      <c r="B84" s="16">
        <v>23</v>
      </c>
      <c r="C84" s="16">
        <v>20</v>
      </c>
      <c r="D84" s="17">
        <f t="shared" si="5"/>
        <v>-3</v>
      </c>
      <c r="E84" s="18">
        <f t="shared" si="6"/>
        <v>0</v>
      </c>
      <c r="F84" s="46">
        <f t="shared" si="7"/>
        <v>0</v>
      </c>
      <c r="G84" s="14">
        <f t="shared" si="4"/>
        <v>23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 t="s">
        <v>243</v>
      </c>
      <c r="B85" s="16">
        <v>19</v>
      </c>
      <c r="C85" s="16">
        <v>20</v>
      </c>
      <c r="D85" s="17">
        <f t="shared" si="5"/>
        <v>1</v>
      </c>
      <c r="E85" s="18">
        <f t="shared" si="6"/>
        <v>1</v>
      </c>
      <c r="F85" s="46">
        <f t="shared" si="7"/>
        <v>0</v>
      </c>
      <c r="G85" s="14">
        <f t="shared" si="4"/>
        <v>20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 t="s">
        <v>244</v>
      </c>
      <c r="B86" s="16">
        <v>15</v>
      </c>
      <c r="C86" s="16">
        <v>20</v>
      </c>
      <c r="D86" s="17">
        <f t="shared" si="5"/>
        <v>5</v>
      </c>
      <c r="E86" s="18">
        <f t="shared" si="6"/>
        <v>5</v>
      </c>
      <c r="F86" s="46">
        <f t="shared" si="7"/>
        <v>0</v>
      </c>
      <c r="G86" s="14">
        <f t="shared" si="4"/>
        <v>20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 t="s">
        <v>245</v>
      </c>
      <c r="B87" s="16">
        <v>11</v>
      </c>
      <c r="C87" s="16">
        <v>16</v>
      </c>
      <c r="D87" s="17">
        <f t="shared" si="5"/>
        <v>5</v>
      </c>
      <c r="E87" s="18">
        <f t="shared" si="6"/>
        <v>5</v>
      </c>
      <c r="F87" s="46">
        <f t="shared" si="7"/>
        <v>4</v>
      </c>
      <c r="G87" s="14">
        <f t="shared" si="4"/>
        <v>16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 t="s">
        <v>246</v>
      </c>
      <c r="B88" s="16">
        <v>8</v>
      </c>
      <c r="C88" s="16">
        <v>13</v>
      </c>
      <c r="D88" s="17">
        <f t="shared" si="5"/>
        <v>5</v>
      </c>
      <c r="E88" s="18">
        <f t="shared" si="6"/>
        <v>5</v>
      </c>
      <c r="F88" s="46">
        <f t="shared" si="7"/>
        <v>3</v>
      </c>
      <c r="G88" s="14">
        <f t="shared" si="4"/>
        <v>13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 t="s">
        <v>247</v>
      </c>
      <c r="B89" s="16">
        <v>4</v>
      </c>
      <c r="C89" s="16">
        <v>7</v>
      </c>
      <c r="D89" s="17">
        <f t="shared" si="5"/>
        <v>3</v>
      </c>
      <c r="E89" s="18">
        <f t="shared" si="6"/>
        <v>3</v>
      </c>
      <c r="F89" s="46">
        <f t="shared" si="7"/>
        <v>6</v>
      </c>
      <c r="G89" s="14">
        <f t="shared" si="4"/>
        <v>7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 t="s">
        <v>248</v>
      </c>
      <c r="B90" s="16">
        <v>0</v>
      </c>
      <c r="C90" s="16">
        <v>5</v>
      </c>
      <c r="D90" s="17">
        <f t="shared" si="5"/>
        <v>5</v>
      </c>
      <c r="E90" s="18">
        <f t="shared" si="6"/>
        <v>5</v>
      </c>
      <c r="F90" s="46">
        <f t="shared" si="7"/>
        <v>2</v>
      </c>
      <c r="G90" s="14">
        <f t="shared" si="4"/>
        <v>5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/>
      <c r="B91" s="16"/>
      <c r="C91" s="16"/>
      <c r="D91" s="17">
        <f t="shared" si="5"/>
        <v>0</v>
      </c>
      <c r="E91" s="18">
        <f t="shared" si="6"/>
        <v>0</v>
      </c>
      <c r="F91" s="46" t="str">
        <f t="shared" si="7"/>
        <v/>
      </c>
      <c r="G91" s="14">
        <f t="shared" si="4"/>
        <v>0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/>
      <c r="B92" s="16"/>
      <c r="C92" s="16"/>
      <c r="D92" s="17">
        <f t="shared" si="5"/>
        <v>0</v>
      </c>
      <c r="E92" s="18">
        <f t="shared" si="6"/>
        <v>0</v>
      </c>
      <c r="F92" s="46" t="str">
        <f t="shared" si="7"/>
        <v/>
      </c>
      <c r="G92" s="14">
        <f t="shared" si="4"/>
        <v>0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/>
      <c r="B93" s="16"/>
      <c r="C93" s="16"/>
      <c r="D93" s="17">
        <f t="shared" si="5"/>
        <v>0</v>
      </c>
      <c r="E93" s="18">
        <f t="shared" si="6"/>
        <v>0</v>
      </c>
      <c r="F93" s="46" t="str">
        <f t="shared" si="7"/>
        <v/>
      </c>
      <c r="G93" s="14">
        <f t="shared" si="4"/>
        <v>0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/>
      <c r="B94" s="16"/>
      <c r="C94" s="16"/>
      <c r="D94" s="17">
        <f t="shared" si="5"/>
        <v>0</v>
      </c>
      <c r="E94" s="18">
        <f t="shared" si="6"/>
        <v>0</v>
      </c>
      <c r="F94" s="46" t="str">
        <f t="shared" si="7"/>
        <v/>
      </c>
      <c r="G94" s="14">
        <f t="shared" si="4"/>
        <v>0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/>
      <c r="B95" s="16"/>
      <c r="C95" s="16"/>
      <c r="D95" s="17">
        <f t="shared" si="5"/>
        <v>0</v>
      </c>
      <c r="E95" s="18">
        <f t="shared" si="6"/>
        <v>0</v>
      </c>
      <c r="F95" s="46" t="str">
        <f t="shared" si="7"/>
        <v/>
      </c>
      <c r="G95" s="14">
        <f t="shared" si="4"/>
        <v>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/>
      <c r="B96" s="16"/>
      <c r="C96" s="16"/>
      <c r="D96" s="17">
        <f t="shared" si="5"/>
        <v>0</v>
      </c>
      <c r="E96" s="18">
        <f t="shared" si="6"/>
        <v>0</v>
      </c>
      <c r="F96" s="46" t="str">
        <f t="shared" si="7"/>
        <v/>
      </c>
      <c r="G96" s="14">
        <f t="shared" si="4"/>
        <v>0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/>
      <c r="B97" s="16"/>
      <c r="C97" s="16"/>
      <c r="D97" s="17">
        <f t="shared" si="5"/>
        <v>0</v>
      </c>
      <c r="E97" s="18">
        <f t="shared" si="6"/>
        <v>0</v>
      </c>
      <c r="F97" s="46" t="str">
        <f t="shared" si="7"/>
        <v/>
      </c>
      <c r="G97" s="14">
        <f t="shared" si="4"/>
        <v>0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/>
      <c r="B98" s="16"/>
      <c r="C98" s="16"/>
      <c r="D98" s="17">
        <f t="shared" si="5"/>
        <v>0</v>
      </c>
      <c r="E98" s="18">
        <f t="shared" si="6"/>
        <v>0</v>
      </c>
      <c r="F98" s="46" t="str">
        <f t="shared" si="7"/>
        <v/>
      </c>
      <c r="G98" s="14">
        <f t="shared" si="4"/>
        <v>0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/>
      <c r="B99" s="16"/>
      <c r="C99" s="16"/>
      <c r="D99" s="17">
        <f t="shared" si="5"/>
        <v>0</v>
      </c>
      <c r="E99" s="18">
        <f t="shared" si="6"/>
        <v>0</v>
      </c>
      <c r="F99" s="46" t="str">
        <f t="shared" si="7"/>
        <v/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36</v>
      </c>
      <c r="K2" s="7">
        <f>B51</f>
        <v>40</v>
      </c>
      <c r="L2" s="5"/>
      <c r="M2" s="5"/>
      <c r="N2" s="5"/>
    </row>
    <row r="3" spans="1:14" ht="15.75" customHeight="1" x14ac:dyDescent="0.2">
      <c r="A3" s="15">
        <v>42348</v>
      </c>
      <c r="B3" s="16">
        <v>36</v>
      </c>
      <c r="C3" s="16">
        <v>36</v>
      </c>
      <c r="D3" s="17">
        <f t="shared" ref="D3:D48" si="0">C3-B3</f>
        <v>0</v>
      </c>
      <c r="E3" s="18">
        <f t="shared" ref="E3:E48" si="1">IF(D3&gt;0,D3,0)</f>
        <v>0</v>
      </c>
      <c r="F3" s="46"/>
      <c r="G3" s="14">
        <f t="shared" ref="G3:G44" si="2">B3+E3</f>
        <v>36</v>
      </c>
      <c r="H3" s="5"/>
      <c r="I3" s="6" t="s">
        <v>139</v>
      </c>
      <c r="J3" s="7">
        <f>COUNTIF(B3:B48,"&gt;0")</f>
        <v>43</v>
      </c>
      <c r="K3" s="7">
        <f>COUNTIF(B51:B111,"&gt;0")</f>
        <v>48</v>
      </c>
      <c r="L3" s="5"/>
      <c r="M3" s="5"/>
      <c r="N3" s="5"/>
    </row>
    <row r="4" spans="1:14" ht="15.75" customHeight="1" x14ac:dyDescent="0.2">
      <c r="A4" s="15" t="s">
        <v>192</v>
      </c>
      <c r="B4" s="16">
        <v>35</v>
      </c>
      <c r="C4" s="16">
        <v>36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36</v>
      </c>
      <c r="H4" s="5"/>
      <c r="I4" s="6" t="s">
        <v>2</v>
      </c>
      <c r="J4" s="7">
        <f>MAX(D3:D48)</f>
        <v>8</v>
      </c>
      <c r="K4" s="7">
        <f>MAX(D51:D111)</f>
        <v>19</v>
      </c>
      <c r="L4" s="5" t="s">
        <v>144</v>
      </c>
      <c r="M4" s="5"/>
      <c r="N4" s="5"/>
    </row>
    <row r="5" spans="1:14" ht="15.75" customHeight="1" x14ac:dyDescent="0.2">
      <c r="A5" s="15" t="s">
        <v>193</v>
      </c>
      <c r="B5" s="16">
        <v>34</v>
      </c>
      <c r="C5" s="16">
        <v>36</v>
      </c>
      <c r="D5" s="17">
        <f t="shared" si="0"/>
        <v>2</v>
      </c>
      <c r="E5" s="18">
        <f t="shared" si="1"/>
        <v>2</v>
      </c>
      <c r="F5" s="46">
        <f t="shared" ref="F5:F68" si="3">IF(B4,C4-C5,"")</f>
        <v>0</v>
      </c>
      <c r="G5" s="14">
        <f t="shared" si="2"/>
        <v>36</v>
      </c>
      <c r="H5" s="5"/>
      <c r="I5" s="6" t="s">
        <v>3</v>
      </c>
      <c r="J5" s="7">
        <f>MIN(D3:D48)</f>
        <v>-3</v>
      </c>
      <c r="K5" s="7">
        <f>MIN(D51:D111)</f>
        <v>-1</v>
      </c>
      <c r="L5" s="5" t="s">
        <v>145</v>
      </c>
      <c r="M5" s="5"/>
      <c r="N5" s="5"/>
    </row>
    <row r="6" spans="1:14" ht="15.75" customHeight="1" x14ac:dyDescent="0.2">
      <c r="A6" s="15" t="s">
        <v>194</v>
      </c>
      <c r="B6" s="16">
        <v>33</v>
      </c>
      <c r="C6" s="16">
        <v>36</v>
      </c>
      <c r="D6" s="17">
        <f t="shared" si="0"/>
        <v>3</v>
      </c>
      <c r="E6" s="18">
        <f t="shared" si="1"/>
        <v>3</v>
      </c>
      <c r="F6" s="46">
        <f t="shared" si="3"/>
        <v>0</v>
      </c>
      <c r="G6" s="14">
        <f t="shared" si="2"/>
        <v>36</v>
      </c>
      <c r="H6" s="5"/>
      <c r="I6" s="6" t="s">
        <v>4</v>
      </c>
      <c r="J6" s="7">
        <f>AVERAGE(D3:D48)</f>
        <v>2</v>
      </c>
      <c r="K6" s="7">
        <f>AVERAGE(D51:D111)</f>
        <v>6.6229508196721314</v>
      </c>
      <c r="L6" s="5" t="s">
        <v>0</v>
      </c>
      <c r="M6" s="5"/>
      <c r="N6" s="5"/>
    </row>
    <row r="7" spans="1:14" ht="15.75" customHeight="1" x14ac:dyDescent="0.2">
      <c r="A7" s="15" t="s">
        <v>195</v>
      </c>
      <c r="B7" s="16">
        <v>33</v>
      </c>
      <c r="C7" s="16">
        <v>36</v>
      </c>
      <c r="D7" s="17">
        <f t="shared" si="0"/>
        <v>3</v>
      </c>
      <c r="E7" s="18">
        <f t="shared" si="1"/>
        <v>3</v>
      </c>
      <c r="F7" s="46">
        <f t="shared" si="3"/>
        <v>0</v>
      </c>
      <c r="G7" s="14">
        <f t="shared" si="2"/>
        <v>36</v>
      </c>
      <c r="H7" s="5"/>
      <c r="I7" s="6" t="s">
        <v>140</v>
      </c>
      <c r="J7" s="7">
        <f>STDEV(D3:D48)</f>
        <v>2.5991451586157237</v>
      </c>
      <c r="K7" s="7">
        <f>STDEV(D51:D111)</f>
        <v>5.7768617040345518</v>
      </c>
      <c r="L7" s="5" t="s">
        <v>191</v>
      </c>
      <c r="M7" s="5"/>
      <c r="N7" s="5"/>
    </row>
    <row r="8" spans="1:14" ht="15.75" customHeight="1" x14ac:dyDescent="0.2">
      <c r="A8" s="15" t="s">
        <v>196</v>
      </c>
      <c r="B8" s="16">
        <v>32</v>
      </c>
      <c r="C8" s="16">
        <v>36</v>
      </c>
      <c r="D8" s="17">
        <f t="shared" si="0"/>
        <v>4</v>
      </c>
      <c r="E8" s="18">
        <f t="shared" si="1"/>
        <v>4</v>
      </c>
      <c r="F8" s="46">
        <f t="shared" si="3"/>
        <v>0</v>
      </c>
      <c r="G8" s="14">
        <f t="shared" si="2"/>
        <v>36</v>
      </c>
      <c r="H8" s="5"/>
      <c r="I8" s="6" t="s">
        <v>5</v>
      </c>
      <c r="J8" s="8">
        <f>COUNTIF(E3:E48,"&gt;0")/J3</f>
        <v>0.7441860465116279</v>
      </c>
      <c r="K8" s="8">
        <f>COUNTIF(E51:E111,"&gt;0")/K3</f>
        <v>0.97916666666666663</v>
      </c>
      <c r="L8" s="5" t="s">
        <v>146</v>
      </c>
      <c r="M8" s="5"/>
      <c r="N8" s="5"/>
    </row>
    <row r="9" spans="1:14" ht="15.75" customHeight="1" x14ac:dyDescent="0.2">
      <c r="A9" s="15" t="s">
        <v>197</v>
      </c>
      <c r="B9" s="16">
        <v>31</v>
      </c>
      <c r="C9" s="16">
        <v>36</v>
      </c>
      <c r="D9" s="17">
        <f t="shared" si="0"/>
        <v>5</v>
      </c>
      <c r="E9" s="18">
        <f t="shared" si="1"/>
        <v>5</v>
      </c>
      <c r="F9" s="46">
        <f t="shared" si="3"/>
        <v>0</v>
      </c>
      <c r="G9" s="14">
        <f t="shared" si="2"/>
        <v>36</v>
      </c>
      <c r="H9" s="5"/>
      <c r="I9" s="6" t="s">
        <v>6</v>
      </c>
      <c r="J9" s="9">
        <f>SUM(E3:E48)</f>
        <v>107</v>
      </c>
      <c r="K9" s="10">
        <f>SUM(E51:E111)</f>
        <v>405</v>
      </c>
      <c r="L9" s="5" t="s">
        <v>147</v>
      </c>
      <c r="M9" s="5"/>
      <c r="N9" s="5"/>
    </row>
    <row r="10" spans="1:14" ht="15.75" customHeight="1" x14ac:dyDescent="0.2">
      <c r="A10" s="15" t="s">
        <v>198</v>
      </c>
      <c r="B10" s="16">
        <v>30</v>
      </c>
      <c r="C10" s="16">
        <v>36</v>
      </c>
      <c r="D10" s="17">
        <f t="shared" si="0"/>
        <v>6</v>
      </c>
      <c r="E10" s="18">
        <f t="shared" si="1"/>
        <v>6</v>
      </c>
      <c r="F10" s="46">
        <f t="shared" si="3"/>
        <v>0</v>
      </c>
      <c r="G10" s="14">
        <f t="shared" si="2"/>
        <v>36</v>
      </c>
      <c r="H10" s="5"/>
      <c r="I10" s="7" t="s">
        <v>69</v>
      </c>
      <c r="J10" s="7">
        <f>J9/J2</f>
        <v>2.9722222222222223</v>
      </c>
      <c r="K10" s="7">
        <f>K9/K2</f>
        <v>10.125</v>
      </c>
      <c r="L10" s="5" t="s">
        <v>148</v>
      </c>
      <c r="M10" s="5"/>
      <c r="N10" s="5"/>
    </row>
    <row r="11" spans="1:14" ht="15.75" customHeight="1" x14ac:dyDescent="0.2">
      <c r="A11" s="15" t="s">
        <v>199</v>
      </c>
      <c r="B11" s="16">
        <v>29</v>
      </c>
      <c r="C11" s="16">
        <v>36</v>
      </c>
      <c r="D11" s="17">
        <f t="shared" si="0"/>
        <v>7</v>
      </c>
      <c r="E11" s="18">
        <f t="shared" si="1"/>
        <v>7</v>
      </c>
      <c r="F11" s="46">
        <f t="shared" si="3"/>
        <v>0</v>
      </c>
      <c r="G11" s="14">
        <f t="shared" si="2"/>
        <v>36</v>
      </c>
      <c r="H11" s="5"/>
      <c r="I11" s="7" t="s">
        <v>141</v>
      </c>
      <c r="J11" s="7">
        <f>SUM(C3:C48)/SUM(B3:B48)</f>
        <v>1.1161616161616161</v>
      </c>
      <c r="K11" s="7">
        <f>SUM(C51:C111)/SUM(B51:B111)</f>
        <v>1.410569105691057</v>
      </c>
      <c r="L11" s="5" t="s">
        <v>149</v>
      </c>
      <c r="M11" s="5"/>
      <c r="N11" s="5"/>
    </row>
    <row r="12" spans="1:14" ht="15.75" customHeight="1" x14ac:dyDescent="0.2">
      <c r="A12" s="15" t="s">
        <v>200</v>
      </c>
      <c r="B12" s="16">
        <v>28</v>
      </c>
      <c r="C12" s="16">
        <v>36</v>
      </c>
      <c r="D12" s="17">
        <f t="shared" si="0"/>
        <v>8</v>
      </c>
      <c r="E12" s="18">
        <f t="shared" si="1"/>
        <v>8</v>
      </c>
      <c r="F12" s="46">
        <f t="shared" si="3"/>
        <v>0</v>
      </c>
      <c r="G12" s="14">
        <f t="shared" si="2"/>
        <v>36</v>
      </c>
      <c r="H12" s="5"/>
      <c r="I12" s="11" t="s">
        <v>142</v>
      </c>
      <c r="J12" s="7">
        <v>9.1199999999999992</v>
      </c>
      <c r="K12" s="7">
        <v>10</v>
      </c>
      <c r="L12" s="5"/>
      <c r="M12" s="5"/>
      <c r="N12" s="5"/>
    </row>
    <row r="13" spans="1:14" ht="15.75" customHeight="1" x14ac:dyDescent="0.2">
      <c r="A13" s="15" t="s">
        <v>201</v>
      </c>
      <c r="B13" s="16">
        <v>28</v>
      </c>
      <c r="C13" s="16">
        <v>31</v>
      </c>
      <c r="D13" s="17">
        <f t="shared" si="0"/>
        <v>3</v>
      </c>
      <c r="E13" s="18">
        <f t="shared" si="1"/>
        <v>3</v>
      </c>
      <c r="F13" s="46">
        <f t="shared" si="3"/>
        <v>5</v>
      </c>
      <c r="G13" s="14">
        <f t="shared" si="2"/>
        <v>31</v>
      </c>
      <c r="H13" s="5"/>
      <c r="I13" s="7" t="s">
        <v>143</v>
      </c>
      <c r="J13" s="23">
        <f>1/J11</f>
        <v>0.89592760180995479</v>
      </c>
      <c r="K13" s="23">
        <f>1/K11</f>
        <v>0.70893371757925072</v>
      </c>
      <c r="L13" s="5"/>
      <c r="M13" s="5"/>
      <c r="N13" s="5"/>
    </row>
    <row r="14" spans="1:14" ht="15.75" customHeight="1" x14ac:dyDescent="0.2">
      <c r="A14" s="15" t="s">
        <v>202</v>
      </c>
      <c r="B14" s="16">
        <v>27</v>
      </c>
      <c r="C14" s="16">
        <v>30</v>
      </c>
      <c r="D14" s="17">
        <f t="shared" si="0"/>
        <v>3</v>
      </c>
      <c r="E14" s="18">
        <f t="shared" si="1"/>
        <v>3</v>
      </c>
      <c r="F14" s="46">
        <f t="shared" si="3"/>
        <v>1</v>
      </c>
      <c r="G14" s="14">
        <f t="shared" si="2"/>
        <v>30</v>
      </c>
      <c r="H14" s="5"/>
      <c r="I14" s="7" t="s">
        <v>261</v>
      </c>
      <c r="J14" s="26">
        <v>4</v>
      </c>
      <c r="K14" s="26">
        <v>4</v>
      </c>
      <c r="L14" s="5"/>
      <c r="M14" s="5"/>
      <c r="N14" s="5"/>
    </row>
    <row r="15" spans="1:14" ht="15.75" customHeight="1" x14ac:dyDescent="0.2">
      <c r="A15" s="15" t="s">
        <v>203</v>
      </c>
      <c r="B15" s="16">
        <v>26</v>
      </c>
      <c r="C15" s="16">
        <v>29</v>
      </c>
      <c r="D15" s="17">
        <f t="shared" si="0"/>
        <v>3</v>
      </c>
      <c r="E15" s="18">
        <f t="shared" si="1"/>
        <v>3</v>
      </c>
      <c r="F15" s="46">
        <f t="shared" si="3"/>
        <v>1</v>
      </c>
      <c r="G15" s="14">
        <f t="shared" si="2"/>
        <v>29</v>
      </c>
      <c r="H15" s="5"/>
      <c r="I15" s="7" t="s">
        <v>266</v>
      </c>
      <c r="J15" s="7">
        <f>(SUMPRODUCT(D3:D48,D3:D48))/J2</f>
        <v>13.555555555555555</v>
      </c>
      <c r="K15" s="7">
        <f>(SUMPRODUCT(D51:D111,D51:D111))/K2</f>
        <v>116.95</v>
      </c>
      <c r="L15" s="5"/>
      <c r="M15" s="5"/>
      <c r="N15" s="5"/>
    </row>
    <row r="16" spans="1:14" ht="15.75" customHeight="1" x14ac:dyDescent="0.2">
      <c r="A16" s="15" t="s">
        <v>204</v>
      </c>
      <c r="B16" s="16">
        <v>25</v>
      </c>
      <c r="C16" s="16">
        <v>29</v>
      </c>
      <c r="D16" s="17">
        <f t="shared" si="0"/>
        <v>4</v>
      </c>
      <c r="E16" s="18">
        <f t="shared" si="1"/>
        <v>4</v>
      </c>
      <c r="F16" s="46">
        <f t="shared" si="3"/>
        <v>0</v>
      </c>
      <c r="G16" s="14">
        <f t="shared" si="2"/>
        <v>29</v>
      </c>
      <c r="H16" s="5"/>
      <c r="I16" s="7" t="s">
        <v>267</v>
      </c>
      <c r="J16" s="7">
        <f>ABS(1-J13)</f>
        <v>0.10407239819004521</v>
      </c>
      <c r="K16" s="7">
        <f>ABS(1-K13)</f>
        <v>0.29106628242074928</v>
      </c>
      <c r="L16" s="5"/>
      <c r="M16" s="5"/>
      <c r="N16" s="5"/>
    </row>
    <row r="17" spans="1:14" ht="15.75" customHeight="1" x14ac:dyDescent="0.2">
      <c r="A17" s="15" t="s">
        <v>205</v>
      </c>
      <c r="B17" s="16">
        <v>24</v>
      </c>
      <c r="C17" s="16">
        <v>29</v>
      </c>
      <c r="D17" s="17">
        <f t="shared" si="0"/>
        <v>5</v>
      </c>
      <c r="E17" s="18">
        <f t="shared" si="1"/>
        <v>5</v>
      </c>
      <c r="F17" s="46">
        <f t="shared" si="3"/>
        <v>0</v>
      </c>
      <c r="G17" s="14">
        <f t="shared" si="2"/>
        <v>29</v>
      </c>
      <c r="H17" s="5"/>
      <c r="I17" s="7" t="s">
        <v>287</v>
      </c>
      <c r="J17" s="26">
        <f>J2/J3</f>
        <v>0.83720930232558144</v>
      </c>
      <c r="K17" s="26">
        <f>K2/K3</f>
        <v>0.83333333333333337</v>
      </c>
      <c r="L17" s="5"/>
      <c r="M17" s="5"/>
      <c r="N17" s="5"/>
    </row>
    <row r="18" spans="1:14" ht="15.75" customHeight="1" x14ac:dyDescent="0.2">
      <c r="A18" s="15" t="s">
        <v>206</v>
      </c>
      <c r="B18" s="16">
        <v>23</v>
      </c>
      <c r="C18" s="16">
        <v>29</v>
      </c>
      <c r="D18" s="17">
        <f t="shared" si="0"/>
        <v>6</v>
      </c>
      <c r="E18" s="18">
        <f t="shared" si="1"/>
        <v>6</v>
      </c>
      <c r="F18" s="46">
        <f t="shared" si="3"/>
        <v>0</v>
      </c>
      <c r="G18" s="14">
        <f t="shared" si="2"/>
        <v>29</v>
      </c>
      <c r="H18" s="5"/>
      <c r="I18" s="7" t="s">
        <v>314</v>
      </c>
      <c r="J18" s="26">
        <f>STDEV(F3:F48)</f>
        <v>1.6608981012598423</v>
      </c>
      <c r="K18" s="26">
        <f>STDEV(F51:F111)</f>
        <v>2.5681318927266403</v>
      </c>
      <c r="L18" s="5"/>
      <c r="M18" s="5"/>
      <c r="N18" s="5"/>
    </row>
    <row r="19" spans="1:14" ht="15.75" customHeight="1" x14ac:dyDescent="0.2">
      <c r="A19" s="15" t="s">
        <v>207</v>
      </c>
      <c r="B19" s="16">
        <v>23</v>
      </c>
      <c r="C19" s="16">
        <v>27</v>
      </c>
      <c r="D19" s="17">
        <f t="shared" si="0"/>
        <v>4</v>
      </c>
      <c r="E19" s="18">
        <f t="shared" si="1"/>
        <v>4</v>
      </c>
      <c r="F19" s="46">
        <f t="shared" si="3"/>
        <v>2</v>
      </c>
      <c r="G19" s="14">
        <f t="shared" si="2"/>
        <v>27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208</v>
      </c>
      <c r="B20" s="16">
        <v>22</v>
      </c>
      <c r="C20" s="16">
        <v>26</v>
      </c>
      <c r="D20" s="17">
        <f t="shared" si="0"/>
        <v>4</v>
      </c>
      <c r="E20" s="18">
        <f t="shared" si="1"/>
        <v>4</v>
      </c>
      <c r="F20" s="46">
        <f t="shared" si="3"/>
        <v>1</v>
      </c>
      <c r="G20" s="14">
        <f t="shared" si="2"/>
        <v>26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 t="s">
        <v>209</v>
      </c>
      <c r="B21" s="16">
        <v>21</v>
      </c>
      <c r="C21" s="16">
        <v>26</v>
      </c>
      <c r="D21" s="17">
        <f t="shared" si="0"/>
        <v>5</v>
      </c>
      <c r="E21" s="18">
        <f t="shared" si="1"/>
        <v>5</v>
      </c>
      <c r="F21" s="46">
        <f t="shared" si="3"/>
        <v>0</v>
      </c>
      <c r="G21" s="14">
        <f t="shared" si="2"/>
        <v>26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 t="s">
        <v>210</v>
      </c>
      <c r="B22" s="16">
        <v>20</v>
      </c>
      <c r="C22" s="16">
        <v>21</v>
      </c>
      <c r="D22" s="17">
        <f t="shared" si="0"/>
        <v>1</v>
      </c>
      <c r="E22" s="18">
        <f t="shared" si="1"/>
        <v>1</v>
      </c>
      <c r="F22" s="46">
        <f t="shared" si="3"/>
        <v>5</v>
      </c>
      <c r="G22" s="14">
        <f t="shared" si="2"/>
        <v>21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42015</v>
      </c>
      <c r="B23" s="16">
        <v>19</v>
      </c>
      <c r="C23" s="16">
        <v>21</v>
      </c>
      <c r="D23" s="17">
        <f t="shared" si="0"/>
        <v>2</v>
      </c>
      <c r="E23" s="18">
        <f t="shared" si="1"/>
        <v>2</v>
      </c>
      <c r="F23" s="46">
        <f t="shared" si="3"/>
        <v>0</v>
      </c>
      <c r="G23" s="14">
        <f t="shared" si="2"/>
        <v>21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42046</v>
      </c>
      <c r="B24" s="16">
        <v>18</v>
      </c>
      <c r="C24" s="16">
        <v>21</v>
      </c>
      <c r="D24" s="17">
        <f t="shared" si="0"/>
        <v>3</v>
      </c>
      <c r="E24" s="18">
        <f t="shared" si="1"/>
        <v>3</v>
      </c>
      <c r="F24" s="46">
        <f t="shared" si="3"/>
        <v>0</v>
      </c>
      <c r="G24" s="14">
        <f t="shared" si="2"/>
        <v>21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42074</v>
      </c>
      <c r="B25" s="16">
        <v>18</v>
      </c>
      <c r="C25" s="16">
        <v>21</v>
      </c>
      <c r="D25" s="17">
        <f t="shared" si="0"/>
        <v>3</v>
      </c>
      <c r="E25" s="18">
        <f t="shared" si="1"/>
        <v>3</v>
      </c>
      <c r="F25" s="46">
        <f t="shared" si="3"/>
        <v>0</v>
      </c>
      <c r="G25" s="14">
        <f t="shared" si="2"/>
        <v>21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42105</v>
      </c>
      <c r="B26" s="16">
        <v>17</v>
      </c>
      <c r="C26" s="16">
        <v>20</v>
      </c>
      <c r="D26" s="17">
        <f t="shared" si="0"/>
        <v>3</v>
      </c>
      <c r="E26" s="18">
        <f t="shared" si="1"/>
        <v>3</v>
      </c>
      <c r="F26" s="46">
        <f t="shared" si="3"/>
        <v>1</v>
      </c>
      <c r="G26" s="14">
        <f t="shared" si="2"/>
        <v>20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42135</v>
      </c>
      <c r="B27" s="16">
        <v>16</v>
      </c>
      <c r="C27" s="16">
        <v>13</v>
      </c>
      <c r="D27" s="17">
        <f t="shared" si="0"/>
        <v>-3</v>
      </c>
      <c r="E27" s="18">
        <f t="shared" si="1"/>
        <v>0</v>
      </c>
      <c r="F27" s="46">
        <f t="shared" si="3"/>
        <v>7</v>
      </c>
      <c r="G27" s="14">
        <f t="shared" si="2"/>
        <v>16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42166</v>
      </c>
      <c r="B28" s="16">
        <v>15</v>
      </c>
      <c r="C28" s="16">
        <v>13</v>
      </c>
      <c r="D28" s="17">
        <f t="shared" si="0"/>
        <v>-2</v>
      </c>
      <c r="E28" s="18">
        <f t="shared" si="1"/>
        <v>0</v>
      </c>
      <c r="F28" s="46">
        <f t="shared" si="3"/>
        <v>0</v>
      </c>
      <c r="G28" s="14">
        <f t="shared" si="2"/>
        <v>15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42196</v>
      </c>
      <c r="B29" s="16">
        <v>14</v>
      </c>
      <c r="C29" s="16">
        <v>11</v>
      </c>
      <c r="D29" s="17">
        <f t="shared" si="0"/>
        <v>-3</v>
      </c>
      <c r="E29" s="18">
        <f t="shared" si="1"/>
        <v>0</v>
      </c>
      <c r="F29" s="46">
        <f t="shared" si="3"/>
        <v>2</v>
      </c>
      <c r="G29" s="14">
        <f t="shared" si="2"/>
        <v>14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42227</v>
      </c>
      <c r="B30" s="16">
        <v>13</v>
      </c>
      <c r="C30" s="16">
        <v>11</v>
      </c>
      <c r="D30" s="17">
        <f t="shared" si="0"/>
        <v>-2</v>
      </c>
      <c r="E30" s="18">
        <f t="shared" si="1"/>
        <v>0</v>
      </c>
      <c r="F30" s="46">
        <f t="shared" si="3"/>
        <v>0</v>
      </c>
      <c r="G30" s="14">
        <f t="shared" si="2"/>
        <v>13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42258</v>
      </c>
      <c r="B31" s="16">
        <v>13</v>
      </c>
      <c r="C31" s="16">
        <v>11</v>
      </c>
      <c r="D31" s="17">
        <f t="shared" si="0"/>
        <v>-2</v>
      </c>
      <c r="E31" s="18">
        <f t="shared" si="1"/>
        <v>0</v>
      </c>
      <c r="F31" s="46">
        <f t="shared" si="3"/>
        <v>0</v>
      </c>
      <c r="G31" s="14">
        <f t="shared" si="2"/>
        <v>13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42288</v>
      </c>
      <c r="B32" s="16">
        <v>12</v>
      </c>
      <c r="C32" s="16">
        <v>11</v>
      </c>
      <c r="D32" s="17">
        <f t="shared" si="0"/>
        <v>-1</v>
      </c>
      <c r="E32" s="18">
        <f t="shared" si="1"/>
        <v>0</v>
      </c>
      <c r="F32" s="46">
        <f t="shared" si="3"/>
        <v>0</v>
      </c>
      <c r="G32" s="14">
        <f t="shared" si="2"/>
        <v>12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>
        <v>42319</v>
      </c>
      <c r="B33" s="16">
        <v>11</v>
      </c>
      <c r="C33" s="16">
        <v>11</v>
      </c>
      <c r="D33" s="17">
        <f t="shared" si="0"/>
        <v>0</v>
      </c>
      <c r="E33" s="18">
        <f t="shared" si="1"/>
        <v>0</v>
      </c>
      <c r="F33" s="46">
        <f t="shared" si="3"/>
        <v>0</v>
      </c>
      <c r="G33" s="14">
        <f t="shared" si="2"/>
        <v>11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>
        <v>42349</v>
      </c>
      <c r="B34" s="16">
        <v>10</v>
      </c>
      <c r="C34" s="16">
        <v>11</v>
      </c>
      <c r="D34" s="17">
        <f t="shared" si="0"/>
        <v>1</v>
      </c>
      <c r="E34" s="18">
        <f t="shared" si="1"/>
        <v>1</v>
      </c>
      <c r="F34" s="46">
        <f t="shared" si="3"/>
        <v>0</v>
      </c>
      <c r="G34" s="14">
        <f t="shared" si="2"/>
        <v>11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211</v>
      </c>
      <c r="B35" s="16">
        <v>9</v>
      </c>
      <c r="C35" s="16">
        <v>11</v>
      </c>
      <c r="D35" s="17">
        <f t="shared" si="0"/>
        <v>2</v>
      </c>
      <c r="E35" s="18">
        <f t="shared" si="1"/>
        <v>2</v>
      </c>
      <c r="F35" s="46">
        <f t="shared" si="3"/>
        <v>0</v>
      </c>
      <c r="G35" s="14">
        <f t="shared" si="2"/>
        <v>11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212</v>
      </c>
      <c r="B36" s="16">
        <v>8</v>
      </c>
      <c r="C36" s="16">
        <v>7</v>
      </c>
      <c r="D36" s="17">
        <f t="shared" si="0"/>
        <v>-1</v>
      </c>
      <c r="E36" s="18">
        <f t="shared" si="1"/>
        <v>0</v>
      </c>
      <c r="F36" s="46">
        <f t="shared" si="3"/>
        <v>4</v>
      </c>
      <c r="G36" s="14">
        <f t="shared" si="2"/>
        <v>8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213</v>
      </c>
      <c r="B37" s="16">
        <v>8</v>
      </c>
      <c r="C37" s="16">
        <v>7</v>
      </c>
      <c r="D37" s="17">
        <f t="shared" si="0"/>
        <v>-1</v>
      </c>
      <c r="E37" s="18">
        <f t="shared" si="1"/>
        <v>0</v>
      </c>
      <c r="F37" s="46">
        <f t="shared" si="3"/>
        <v>0</v>
      </c>
      <c r="G37" s="14">
        <f t="shared" si="2"/>
        <v>8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214</v>
      </c>
      <c r="B38" s="16">
        <v>7</v>
      </c>
      <c r="C38" s="16">
        <v>7</v>
      </c>
      <c r="D38" s="17">
        <f t="shared" si="0"/>
        <v>0</v>
      </c>
      <c r="E38" s="18">
        <f t="shared" si="1"/>
        <v>0</v>
      </c>
      <c r="F38" s="46">
        <f t="shared" si="3"/>
        <v>0</v>
      </c>
      <c r="G38" s="14">
        <f t="shared" si="2"/>
        <v>7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215</v>
      </c>
      <c r="B39" s="16">
        <v>6</v>
      </c>
      <c r="C39" s="16">
        <v>7</v>
      </c>
      <c r="D39" s="17">
        <f t="shared" si="0"/>
        <v>1</v>
      </c>
      <c r="E39" s="18">
        <f t="shared" si="1"/>
        <v>1</v>
      </c>
      <c r="F39" s="46">
        <f t="shared" si="3"/>
        <v>0</v>
      </c>
      <c r="G39" s="14">
        <f t="shared" si="2"/>
        <v>7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216</v>
      </c>
      <c r="B40" s="16">
        <v>5</v>
      </c>
      <c r="C40" s="16">
        <v>7</v>
      </c>
      <c r="D40" s="17">
        <f t="shared" si="0"/>
        <v>2</v>
      </c>
      <c r="E40" s="18">
        <f t="shared" si="1"/>
        <v>2</v>
      </c>
      <c r="F40" s="46">
        <f t="shared" si="3"/>
        <v>0</v>
      </c>
      <c r="G40" s="14">
        <f t="shared" si="2"/>
        <v>7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217</v>
      </c>
      <c r="B41" s="16">
        <v>4</v>
      </c>
      <c r="C41" s="16">
        <v>7</v>
      </c>
      <c r="D41" s="17">
        <f t="shared" si="0"/>
        <v>3</v>
      </c>
      <c r="E41" s="18">
        <f t="shared" si="1"/>
        <v>3</v>
      </c>
      <c r="F41" s="46">
        <f t="shared" si="3"/>
        <v>0</v>
      </c>
      <c r="G41" s="14">
        <f t="shared" si="2"/>
        <v>7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218</v>
      </c>
      <c r="B42" s="16">
        <v>3</v>
      </c>
      <c r="C42" s="16">
        <v>7</v>
      </c>
      <c r="D42" s="17">
        <f t="shared" si="0"/>
        <v>4</v>
      </c>
      <c r="E42" s="18">
        <f t="shared" si="1"/>
        <v>4</v>
      </c>
      <c r="F42" s="46">
        <f t="shared" si="3"/>
        <v>0</v>
      </c>
      <c r="G42" s="14">
        <f t="shared" si="2"/>
        <v>7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219</v>
      </c>
      <c r="B43" s="20">
        <v>3</v>
      </c>
      <c r="C43" s="20">
        <v>6</v>
      </c>
      <c r="D43" s="21">
        <f t="shared" si="0"/>
        <v>3</v>
      </c>
      <c r="E43" s="22">
        <f t="shared" si="1"/>
        <v>3</v>
      </c>
      <c r="F43" s="46">
        <f t="shared" si="3"/>
        <v>1</v>
      </c>
      <c r="G43" s="14">
        <f t="shared" si="2"/>
        <v>6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220</v>
      </c>
      <c r="B44" s="7">
        <v>2</v>
      </c>
      <c r="C44" s="7">
        <v>3</v>
      </c>
      <c r="D44" s="21">
        <f t="shared" si="0"/>
        <v>1</v>
      </c>
      <c r="E44" s="22">
        <f t="shared" si="1"/>
        <v>1</v>
      </c>
      <c r="F44" s="46">
        <f t="shared" si="3"/>
        <v>3</v>
      </c>
      <c r="G44" s="14">
        <f t="shared" si="2"/>
        <v>3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 t="s">
        <v>221</v>
      </c>
      <c r="B45" s="7">
        <v>1</v>
      </c>
      <c r="C45" s="7">
        <v>3</v>
      </c>
      <c r="D45" s="21">
        <f t="shared" si="0"/>
        <v>2</v>
      </c>
      <c r="E45" s="22">
        <f t="shared" si="1"/>
        <v>2</v>
      </c>
      <c r="F45" s="46">
        <f t="shared" si="3"/>
        <v>0</v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 t="s">
        <v>222</v>
      </c>
      <c r="B46" s="7">
        <v>0</v>
      </c>
      <c r="C46" s="7">
        <v>0</v>
      </c>
      <c r="D46" s="21">
        <f t="shared" si="0"/>
        <v>0</v>
      </c>
      <c r="E46" s="22">
        <f t="shared" si="1"/>
        <v>0</v>
      </c>
      <c r="F46" s="46">
        <f t="shared" si="3"/>
        <v>3</v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0"/>
        <v>0</v>
      </c>
      <c r="E47" s="22">
        <f t="shared" si="1"/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0"/>
        <v>0</v>
      </c>
      <c r="E48" s="22">
        <f t="shared" si="1"/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42047</v>
      </c>
      <c r="B51" s="16">
        <v>40</v>
      </c>
      <c r="C51" s="16">
        <v>40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40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42075</v>
      </c>
      <c r="B52" s="16">
        <v>39</v>
      </c>
      <c r="C52" s="16">
        <v>40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40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42106</v>
      </c>
      <c r="B53" s="16">
        <v>38</v>
      </c>
      <c r="C53" s="16">
        <v>40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40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42136</v>
      </c>
      <c r="B54" s="16">
        <v>38</v>
      </c>
      <c r="C54" s="16">
        <v>40</v>
      </c>
      <c r="D54" s="17">
        <f t="shared" si="5"/>
        <v>2</v>
      </c>
      <c r="E54" s="18">
        <f t="shared" si="6"/>
        <v>2</v>
      </c>
      <c r="F54" s="46">
        <f t="shared" si="3"/>
        <v>0</v>
      </c>
      <c r="G54" s="14">
        <f t="shared" si="4"/>
        <v>40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42167</v>
      </c>
      <c r="B55" s="16">
        <v>37</v>
      </c>
      <c r="C55" s="16">
        <v>40</v>
      </c>
      <c r="D55" s="17">
        <f t="shared" si="5"/>
        <v>3</v>
      </c>
      <c r="E55" s="18">
        <f t="shared" si="6"/>
        <v>3</v>
      </c>
      <c r="F55" s="46">
        <f t="shared" si="3"/>
        <v>0</v>
      </c>
      <c r="G55" s="14">
        <f t="shared" si="4"/>
        <v>40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42197</v>
      </c>
      <c r="B56" s="16">
        <v>36</v>
      </c>
      <c r="C56" s="16">
        <v>40</v>
      </c>
      <c r="D56" s="17">
        <f t="shared" si="5"/>
        <v>4</v>
      </c>
      <c r="E56" s="18">
        <f t="shared" si="6"/>
        <v>4</v>
      </c>
      <c r="F56" s="46">
        <f t="shared" si="3"/>
        <v>0</v>
      </c>
      <c r="G56" s="14">
        <f t="shared" si="4"/>
        <v>40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42228</v>
      </c>
      <c r="B57" s="16">
        <v>35</v>
      </c>
      <c r="C57" s="16">
        <v>40</v>
      </c>
      <c r="D57" s="17">
        <f t="shared" si="5"/>
        <v>5</v>
      </c>
      <c r="E57" s="18">
        <f t="shared" si="6"/>
        <v>5</v>
      </c>
      <c r="F57" s="46">
        <f t="shared" si="3"/>
        <v>0</v>
      </c>
      <c r="G57" s="14">
        <f t="shared" si="4"/>
        <v>40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42259</v>
      </c>
      <c r="B58" s="16">
        <v>34</v>
      </c>
      <c r="C58" s="16">
        <v>40</v>
      </c>
      <c r="D58" s="17">
        <f t="shared" si="5"/>
        <v>6</v>
      </c>
      <c r="E58" s="18">
        <f t="shared" si="6"/>
        <v>6</v>
      </c>
      <c r="F58" s="46">
        <f t="shared" si="3"/>
        <v>0</v>
      </c>
      <c r="G58" s="14">
        <f t="shared" si="4"/>
        <v>40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42289</v>
      </c>
      <c r="B59" s="16">
        <v>33</v>
      </c>
      <c r="C59" s="16">
        <v>40</v>
      </c>
      <c r="D59" s="17">
        <f t="shared" si="5"/>
        <v>7</v>
      </c>
      <c r="E59" s="18">
        <f t="shared" si="6"/>
        <v>7</v>
      </c>
      <c r="F59" s="46">
        <f t="shared" si="3"/>
        <v>0</v>
      </c>
      <c r="G59" s="14">
        <f t="shared" si="4"/>
        <v>40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42320</v>
      </c>
      <c r="B60" s="16">
        <v>33</v>
      </c>
      <c r="C60" s="16">
        <v>40</v>
      </c>
      <c r="D60" s="17">
        <f t="shared" si="5"/>
        <v>7</v>
      </c>
      <c r="E60" s="18">
        <f t="shared" si="6"/>
        <v>7</v>
      </c>
      <c r="F60" s="46">
        <f t="shared" si="3"/>
        <v>0</v>
      </c>
      <c r="G60" s="14">
        <f t="shared" si="4"/>
        <v>40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42350</v>
      </c>
      <c r="B61" s="16">
        <v>32</v>
      </c>
      <c r="C61" s="16">
        <v>40</v>
      </c>
      <c r="D61" s="17">
        <f t="shared" si="5"/>
        <v>8</v>
      </c>
      <c r="E61" s="18">
        <f t="shared" si="6"/>
        <v>8</v>
      </c>
      <c r="F61" s="46">
        <f t="shared" si="3"/>
        <v>0</v>
      </c>
      <c r="G61" s="14">
        <f t="shared" si="4"/>
        <v>40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223</v>
      </c>
      <c r="B62" s="16">
        <v>31</v>
      </c>
      <c r="C62" s="16">
        <v>40</v>
      </c>
      <c r="D62" s="17">
        <f t="shared" si="5"/>
        <v>9</v>
      </c>
      <c r="E62" s="18">
        <f t="shared" si="6"/>
        <v>9</v>
      </c>
      <c r="F62" s="46">
        <f t="shared" si="3"/>
        <v>0</v>
      </c>
      <c r="G62" s="14">
        <f t="shared" si="4"/>
        <v>40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224</v>
      </c>
      <c r="B63" s="16">
        <v>30</v>
      </c>
      <c r="C63" s="16">
        <v>40</v>
      </c>
      <c r="D63" s="17">
        <f t="shared" si="5"/>
        <v>10</v>
      </c>
      <c r="E63" s="18">
        <f t="shared" si="6"/>
        <v>10</v>
      </c>
      <c r="F63" s="46">
        <f t="shared" si="3"/>
        <v>0</v>
      </c>
      <c r="G63" s="14">
        <f t="shared" si="4"/>
        <v>40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225</v>
      </c>
      <c r="B64" s="16">
        <v>29</v>
      </c>
      <c r="C64" s="16">
        <v>40</v>
      </c>
      <c r="D64" s="17">
        <f t="shared" si="5"/>
        <v>11</v>
      </c>
      <c r="E64" s="18">
        <f t="shared" si="6"/>
        <v>11</v>
      </c>
      <c r="F64" s="46">
        <f t="shared" si="3"/>
        <v>0</v>
      </c>
      <c r="G64" s="14">
        <f t="shared" si="4"/>
        <v>40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226</v>
      </c>
      <c r="B65" s="16">
        <v>28</v>
      </c>
      <c r="C65" s="16">
        <v>40</v>
      </c>
      <c r="D65" s="17">
        <f t="shared" si="5"/>
        <v>12</v>
      </c>
      <c r="E65" s="18">
        <f t="shared" si="6"/>
        <v>12</v>
      </c>
      <c r="F65" s="46">
        <f t="shared" si="3"/>
        <v>0</v>
      </c>
      <c r="G65" s="14">
        <f t="shared" si="4"/>
        <v>40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227</v>
      </c>
      <c r="B66" s="16">
        <v>28</v>
      </c>
      <c r="C66" s="16">
        <v>40</v>
      </c>
      <c r="D66" s="17">
        <f t="shared" si="5"/>
        <v>12</v>
      </c>
      <c r="E66" s="18">
        <f t="shared" si="6"/>
        <v>12</v>
      </c>
      <c r="F66" s="46">
        <f t="shared" si="3"/>
        <v>0</v>
      </c>
      <c r="G66" s="14">
        <f t="shared" si="4"/>
        <v>40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228</v>
      </c>
      <c r="B67" s="16">
        <v>27</v>
      </c>
      <c r="C67" s="16">
        <v>40</v>
      </c>
      <c r="D67" s="17">
        <f t="shared" si="5"/>
        <v>13</v>
      </c>
      <c r="E67" s="18">
        <f t="shared" si="6"/>
        <v>13</v>
      </c>
      <c r="F67" s="46">
        <f t="shared" si="3"/>
        <v>0</v>
      </c>
      <c r="G67" s="14">
        <f t="shared" si="4"/>
        <v>40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229</v>
      </c>
      <c r="B68" s="16">
        <v>26</v>
      </c>
      <c r="C68" s="16">
        <v>33</v>
      </c>
      <c r="D68" s="17">
        <f t="shared" si="5"/>
        <v>7</v>
      </c>
      <c r="E68" s="18">
        <f t="shared" si="6"/>
        <v>7</v>
      </c>
      <c r="F68" s="46">
        <f t="shared" si="3"/>
        <v>7</v>
      </c>
      <c r="G68" s="14">
        <f t="shared" si="4"/>
        <v>33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230</v>
      </c>
      <c r="B69" s="16">
        <v>25</v>
      </c>
      <c r="C69" s="16">
        <v>33</v>
      </c>
      <c r="D69" s="17">
        <f t="shared" si="5"/>
        <v>8</v>
      </c>
      <c r="E69" s="18">
        <f t="shared" si="6"/>
        <v>8</v>
      </c>
      <c r="F69" s="46">
        <f t="shared" ref="F69:F111" si="7">IF(B68,C68-C69,"")</f>
        <v>0</v>
      </c>
      <c r="G69" s="14">
        <f t="shared" si="4"/>
        <v>33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231</v>
      </c>
      <c r="B70" s="16">
        <v>24</v>
      </c>
      <c r="C70" s="16">
        <v>31</v>
      </c>
      <c r="D70" s="17">
        <f t="shared" si="5"/>
        <v>7</v>
      </c>
      <c r="E70" s="18">
        <f t="shared" si="6"/>
        <v>7</v>
      </c>
      <c r="F70" s="46">
        <f t="shared" si="7"/>
        <v>2</v>
      </c>
      <c r="G70" s="14">
        <f t="shared" si="4"/>
        <v>31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232</v>
      </c>
      <c r="B71" s="16">
        <v>23</v>
      </c>
      <c r="C71" s="16">
        <v>26</v>
      </c>
      <c r="D71" s="17">
        <f t="shared" si="5"/>
        <v>3</v>
      </c>
      <c r="E71" s="18">
        <f t="shared" si="6"/>
        <v>3</v>
      </c>
      <c r="F71" s="46">
        <f t="shared" si="7"/>
        <v>5</v>
      </c>
      <c r="G71" s="14">
        <f t="shared" si="4"/>
        <v>26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233</v>
      </c>
      <c r="B72" s="16">
        <v>23</v>
      </c>
      <c r="C72" s="16">
        <v>26</v>
      </c>
      <c r="D72" s="17">
        <f t="shared" si="5"/>
        <v>3</v>
      </c>
      <c r="E72" s="18">
        <f t="shared" si="6"/>
        <v>3</v>
      </c>
      <c r="F72" s="46">
        <f t="shared" si="7"/>
        <v>0</v>
      </c>
      <c r="G72" s="14">
        <f t="shared" si="4"/>
        <v>26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234</v>
      </c>
      <c r="B73" s="16">
        <v>22</v>
      </c>
      <c r="C73" s="16">
        <v>24</v>
      </c>
      <c r="D73" s="17">
        <f t="shared" si="5"/>
        <v>2</v>
      </c>
      <c r="E73" s="18">
        <f t="shared" si="6"/>
        <v>2</v>
      </c>
      <c r="F73" s="46">
        <f t="shared" si="7"/>
        <v>2</v>
      </c>
      <c r="G73" s="14">
        <f t="shared" si="4"/>
        <v>24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235</v>
      </c>
      <c r="B74" s="16">
        <v>21</v>
      </c>
      <c r="C74" s="16">
        <v>22</v>
      </c>
      <c r="D74" s="17">
        <f t="shared" si="5"/>
        <v>1</v>
      </c>
      <c r="E74" s="18">
        <f t="shared" si="6"/>
        <v>1</v>
      </c>
      <c r="F74" s="46">
        <f t="shared" si="7"/>
        <v>2</v>
      </c>
      <c r="G74" s="14">
        <f t="shared" si="4"/>
        <v>22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236</v>
      </c>
      <c r="B75" s="16">
        <v>20</v>
      </c>
      <c r="C75" s="16">
        <v>22</v>
      </c>
      <c r="D75" s="17">
        <f t="shared" si="5"/>
        <v>2</v>
      </c>
      <c r="E75" s="18">
        <f t="shared" si="6"/>
        <v>2</v>
      </c>
      <c r="F75" s="46">
        <f t="shared" si="7"/>
        <v>0</v>
      </c>
      <c r="G75" s="14">
        <f t="shared" si="4"/>
        <v>22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237</v>
      </c>
      <c r="B76" s="16">
        <v>19</v>
      </c>
      <c r="C76" s="16">
        <v>22</v>
      </c>
      <c r="D76" s="17">
        <f t="shared" si="5"/>
        <v>3</v>
      </c>
      <c r="E76" s="18">
        <f t="shared" si="6"/>
        <v>3</v>
      </c>
      <c r="F76" s="46">
        <f t="shared" si="7"/>
        <v>0</v>
      </c>
      <c r="G76" s="14">
        <f t="shared" si="4"/>
        <v>22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238</v>
      </c>
      <c r="B77" s="16">
        <v>18</v>
      </c>
      <c r="C77" s="16">
        <v>22</v>
      </c>
      <c r="D77" s="17">
        <f t="shared" si="5"/>
        <v>4</v>
      </c>
      <c r="E77" s="18">
        <f t="shared" si="6"/>
        <v>4</v>
      </c>
      <c r="F77" s="46">
        <f t="shared" si="7"/>
        <v>0</v>
      </c>
      <c r="G77" s="14">
        <f t="shared" si="4"/>
        <v>22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239</v>
      </c>
      <c r="B78" s="16">
        <v>18</v>
      </c>
      <c r="C78" s="16">
        <v>22</v>
      </c>
      <c r="D78" s="17">
        <f t="shared" si="5"/>
        <v>4</v>
      </c>
      <c r="E78" s="18">
        <f t="shared" si="6"/>
        <v>4</v>
      </c>
      <c r="F78" s="46">
        <f t="shared" si="7"/>
        <v>0</v>
      </c>
      <c r="G78" s="14">
        <f t="shared" si="4"/>
        <v>22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240</v>
      </c>
      <c r="B79" s="16">
        <v>17</v>
      </c>
      <c r="C79" s="16">
        <v>22</v>
      </c>
      <c r="D79" s="17">
        <f t="shared" si="5"/>
        <v>5</v>
      </c>
      <c r="E79" s="18">
        <f t="shared" si="6"/>
        <v>5</v>
      </c>
      <c r="F79" s="46">
        <f t="shared" si="7"/>
        <v>0</v>
      </c>
      <c r="G79" s="14">
        <f t="shared" si="4"/>
        <v>22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241</v>
      </c>
      <c r="B80" s="16">
        <v>16</v>
      </c>
      <c r="C80" s="16">
        <v>22</v>
      </c>
      <c r="D80" s="17">
        <f t="shared" si="5"/>
        <v>6</v>
      </c>
      <c r="E80" s="18">
        <f t="shared" si="6"/>
        <v>6</v>
      </c>
      <c r="F80" s="46">
        <f t="shared" si="7"/>
        <v>0</v>
      </c>
      <c r="G80" s="14">
        <f t="shared" si="4"/>
        <v>22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42370</v>
      </c>
      <c r="B81" s="16">
        <v>15</v>
      </c>
      <c r="C81" s="16">
        <v>22</v>
      </c>
      <c r="D81" s="17">
        <f t="shared" si="5"/>
        <v>7</v>
      </c>
      <c r="E81" s="18">
        <f t="shared" si="6"/>
        <v>7</v>
      </c>
      <c r="F81" s="46">
        <f t="shared" si="7"/>
        <v>0</v>
      </c>
      <c r="G81" s="14">
        <f t="shared" si="4"/>
        <v>22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42401</v>
      </c>
      <c r="B82" s="16">
        <v>14</v>
      </c>
      <c r="C82" s="16">
        <v>22</v>
      </c>
      <c r="D82" s="17">
        <f t="shared" si="5"/>
        <v>8</v>
      </c>
      <c r="E82" s="18">
        <f t="shared" si="6"/>
        <v>8</v>
      </c>
      <c r="F82" s="46">
        <f t="shared" si="7"/>
        <v>0</v>
      </c>
      <c r="G82" s="14">
        <f t="shared" si="4"/>
        <v>22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42430</v>
      </c>
      <c r="B83" s="16">
        <v>13</v>
      </c>
      <c r="C83" s="16">
        <v>22</v>
      </c>
      <c r="D83" s="17">
        <f t="shared" si="5"/>
        <v>9</v>
      </c>
      <c r="E83" s="18">
        <f t="shared" si="6"/>
        <v>9</v>
      </c>
      <c r="F83" s="46">
        <f t="shared" si="7"/>
        <v>0</v>
      </c>
      <c r="G83" s="14">
        <f t="shared" si="4"/>
        <v>22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42461</v>
      </c>
      <c r="B84" s="16">
        <v>13</v>
      </c>
      <c r="C84" s="16">
        <v>22</v>
      </c>
      <c r="D84" s="17">
        <f t="shared" si="5"/>
        <v>9</v>
      </c>
      <c r="E84" s="18">
        <f t="shared" si="6"/>
        <v>9</v>
      </c>
      <c r="F84" s="46">
        <f t="shared" si="7"/>
        <v>0</v>
      </c>
      <c r="G84" s="14">
        <f t="shared" si="4"/>
        <v>22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42491</v>
      </c>
      <c r="B85" s="16">
        <v>12</v>
      </c>
      <c r="C85" s="16">
        <v>22</v>
      </c>
      <c r="D85" s="17">
        <f t="shared" si="5"/>
        <v>10</v>
      </c>
      <c r="E85" s="18">
        <f t="shared" si="6"/>
        <v>10</v>
      </c>
      <c r="F85" s="46">
        <f t="shared" si="7"/>
        <v>0</v>
      </c>
      <c r="G85" s="14">
        <f t="shared" si="4"/>
        <v>22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42522</v>
      </c>
      <c r="B86" s="16">
        <v>11</v>
      </c>
      <c r="C86" s="16">
        <v>22</v>
      </c>
      <c r="D86" s="17">
        <f t="shared" si="5"/>
        <v>11</v>
      </c>
      <c r="E86" s="18">
        <f t="shared" si="6"/>
        <v>11</v>
      </c>
      <c r="F86" s="46">
        <f t="shared" si="7"/>
        <v>0</v>
      </c>
      <c r="G86" s="14">
        <f t="shared" si="4"/>
        <v>22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42552</v>
      </c>
      <c r="B87" s="16">
        <v>10</v>
      </c>
      <c r="C87" s="16">
        <v>22</v>
      </c>
      <c r="D87" s="17">
        <f t="shared" si="5"/>
        <v>12</v>
      </c>
      <c r="E87" s="18">
        <f t="shared" si="6"/>
        <v>12</v>
      </c>
      <c r="F87" s="46">
        <f t="shared" si="7"/>
        <v>0</v>
      </c>
      <c r="G87" s="14">
        <f t="shared" si="4"/>
        <v>22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42583</v>
      </c>
      <c r="B88" s="16">
        <v>9</v>
      </c>
      <c r="C88" s="16">
        <v>22</v>
      </c>
      <c r="D88" s="17">
        <f t="shared" si="5"/>
        <v>13</v>
      </c>
      <c r="E88" s="18">
        <f t="shared" si="6"/>
        <v>13</v>
      </c>
      <c r="F88" s="46">
        <f t="shared" si="7"/>
        <v>0</v>
      </c>
      <c r="G88" s="14">
        <f t="shared" si="4"/>
        <v>22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42614</v>
      </c>
      <c r="B89" s="16">
        <v>8</v>
      </c>
      <c r="C89" s="16">
        <v>22</v>
      </c>
      <c r="D89" s="17">
        <f t="shared" si="5"/>
        <v>14</v>
      </c>
      <c r="E89" s="18">
        <f t="shared" si="6"/>
        <v>14</v>
      </c>
      <c r="F89" s="46">
        <f t="shared" si="7"/>
        <v>0</v>
      </c>
      <c r="G89" s="14">
        <f t="shared" si="4"/>
        <v>22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42644</v>
      </c>
      <c r="B90" s="16">
        <v>8</v>
      </c>
      <c r="C90" s="16">
        <v>22</v>
      </c>
      <c r="D90" s="17">
        <f t="shared" si="5"/>
        <v>14</v>
      </c>
      <c r="E90" s="18">
        <f t="shared" si="6"/>
        <v>14</v>
      </c>
      <c r="F90" s="46">
        <f t="shared" si="7"/>
        <v>0</v>
      </c>
      <c r="G90" s="14">
        <f t="shared" si="4"/>
        <v>22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42675</v>
      </c>
      <c r="B91" s="16">
        <v>7</v>
      </c>
      <c r="C91" s="16">
        <v>22</v>
      </c>
      <c r="D91" s="17">
        <f t="shared" si="5"/>
        <v>15</v>
      </c>
      <c r="E91" s="18">
        <f t="shared" si="6"/>
        <v>15</v>
      </c>
      <c r="F91" s="46">
        <f t="shared" si="7"/>
        <v>0</v>
      </c>
      <c r="G91" s="14">
        <f t="shared" si="4"/>
        <v>22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42705</v>
      </c>
      <c r="B92" s="16">
        <v>6</v>
      </c>
      <c r="C92" s="16">
        <v>22</v>
      </c>
      <c r="D92" s="17">
        <f t="shared" si="5"/>
        <v>16</v>
      </c>
      <c r="E92" s="18">
        <f t="shared" si="6"/>
        <v>16</v>
      </c>
      <c r="F92" s="46">
        <f t="shared" si="7"/>
        <v>0</v>
      </c>
      <c r="G92" s="14">
        <f t="shared" si="4"/>
        <v>22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242</v>
      </c>
      <c r="B93" s="16">
        <v>5</v>
      </c>
      <c r="C93" s="16">
        <v>22</v>
      </c>
      <c r="D93" s="17">
        <f t="shared" si="5"/>
        <v>17</v>
      </c>
      <c r="E93" s="18">
        <f t="shared" si="6"/>
        <v>17</v>
      </c>
      <c r="F93" s="46">
        <f t="shared" si="7"/>
        <v>0</v>
      </c>
      <c r="G93" s="14">
        <f t="shared" si="4"/>
        <v>22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243</v>
      </c>
      <c r="B94" s="16">
        <v>4</v>
      </c>
      <c r="C94" s="16">
        <v>22</v>
      </c>
      <c r="D94" s="17">
        <f t="shared" si="5"/>
        <v>18</v>
      </c>
      <c r="E94" s="18">
        <f t="shared" si="6"/>
        <v>18</v>
      </c>
      <c r="F94" s="46">
        <f t="shared" si="7"/>
        <v>0</v>
      </c>
      <c r="G94" s="14">
        <f t="shared" si="4"/>
        <v>22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244</v>
      </c>
      <c r="B95" s="16">
        <v>3</v>
      </c>
      <c r="C95" s="16">
        <v>22</v>
      </c>
      <c r="D95" s="17">
        <f t="shared" si="5"/>
        <v>19</v>
      </c>
      <c r="E95" s="18">
        <f t="shared" si="6"/>
        <v>19</v>
      </c>
      <c r="F95" s="46">
        <f t="shared" si="7"/>
        <v>0</v>
      </c>
      <c r="G95" s="14">
        <f t="shared" si="4"/>
        <v>22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245</v>
      </c>
      <c r="B96" s="16">
        <v>3</v>
      </c>
      <c r="C96" s="16">
        <v>19</v>
      </c>
      <c r="D96" s="17">
        <f t="shared" si="5"/>
        <v>16</v>
      </c>
      <c r="E96" s="18">
        <f t="shared" si="6"/>
        <v>16</v>
      </c>
      <c r="F96" s="46">
        <f t="shared" si="7"/>
        <v>3</v>
      </c>
      <c r="G96" s="14">
        <f t="shared" si="4"/>
        <v>19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246</v>
      </c>
      <c r="B97" s="16">
        <v>2</v>
      </c>
      <c r="C97" s="16">
        <v>19</v>
      </c>
      <c r="D97" s="17">
        <f t="shared" si="5"/>
        <v>17</v>
      </c>
      <c r="E97" s="18">
        <f t="shared" si="6"/>
        <v>17</v>
      </c>
      <c r="F97" s="46">
        <f t="shared" si="7"/>
        <v>0</v>
      </c>
      <c r="G97" s="14">
        <f t="shared" si="4"/>
        <v>19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247</v>
      </c>
      <c r="B98" s="16">
        <v>1</v>
      </c>
      <c r="C98" s="16">
        <v>14</v>
      </c>
      <c r="D98" s="17">
        <f t="shared" si="5"/>
        <v>13</v>
      </c>
      <c r="E98" s="18">
        <f t="shared" si="6"/>
        <v>13</v>
      </c>
      <c r="F98" s="46">
        <f t="shared" si="7"/>
        <v>5</v>
      </c>
      <c r="G98" s="14">
        <f t="shared" si="4"/>
        <v>14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248</v>
      </c>
      <c r="B99" s="16">
        <v>0</v>
      </c>
      <c r="C99" s="16">
        <v>-1</v>
      </c>
      <c r="D99" s="17">
        <f t="shared" si="5"/>
        <v>-1</v>
      </c>
      <c r="E99" s="18">
        <f t="shared" si="6"/>
        <v>0</v>
      </c>
      <c r="F99" s="46">
        <f t="shared" si="7"/>
        <v>15</v>
      </c>
      <c r="G99" s="14">
        <f t="shared" si="4"/>
        <v>0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/>
      <c r="B100" s="16"/>
      <c r="C100" s="16"/>
      <c r="D100" s="17">
        <f t="shared" si="5"/>
        <v>0</v>
      </c>
      <c r="E100" s="18">
        <f t="shared" si="6"/>
        <v>0</v>
      </c>
      <c r="F100" s="46" t="str">
        <f t="shared" si="7"/>
        <v/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99</v>
      </c>
      <c r="K2" s="7">
        <f>B51</f>
        <v>136</v>
      </c>
      <c r="L2" s="5"/>
      <c r="M2" s="5"/>
      <c r="N2" s="5"/>
    </row>
    <row r="3" spans="1:14" ht="15.75" customHeight="1" thickBot="1" x14ac:dyDescent="0.25">
      <c r="A3" s="41">
        <v>42667</v>
      </c>
      <c r="B3" s="40">
        <v>99</v>
      </c>
      <c r="C3" s="42">
        <v>99</v>
      </c>
      <c r="D3" s="17">
        <f t="shared" ref="D3:D33" si="0">C3-B3</f>
        <v>0</v>
      </c>
      <c r="E3" s="18">
        <f t="shared" ref="E3:E33" si="1">IF(D3&gt;0,D3,0)</f>
        <v>0</v>
      </c>
      <c r="F3" s="46"/>
      <c r="G3" s="14">
        <f t="shared" ref="G3:G44" si="2">B3+E3</f>
        <v>99</v>
      </c>
      <c r="H3" s="5"/>
      <c r="I3" s="6" t="s">
        <v>139</v>
      </c>
      <c r="J3" s="7">
        <f>COUNTIF(B3:B48,"&gt;0")</f>
        <v>30</v>
      </c>
      <c r="K3" s="7">
        <f>COUNTIF(B51:B111,"&gt;0")</f>
        <v>49</v>
      </c>
      <c r="L3" s="5"/>
      <c r="M3" s="5"/>
      <c r="N3" s="5"/>
    </row>
    <row r="4" spans="1:14" ht="15.75" customHeight="1" thickBot="1" x14ac:dyDescent="0.25">
      <c r="A4" s="41">
        <v>42668</v>
      </c>
      <c r="B4" s="40">
        <v>96</v>
      </c>
      <c r="C4" s="42">
        <v>84</v>
      </c>
      <c r="D4" s="17">
        <f t="shared" si="0"/>
        <v>-12</v>
      </c>
      <c r="E4" s="18">
        <f t="shared" si="1"/>
        <v>0</v>
      </c>
      <c r="F4" s="46">
        <f>IF(B3,C3-C4,"")</f>
        <v>15</v>
      </c>
      <c r="G4" s="14">
        <f t="shared" si="2"/>
        <v>96</v>
      </c>
      <c r="H4" s="5"/>
      <c r="I4" s="6" t="s">
        <v>2</v>
      </c>
      <c r="J4" s="7">
        <f>MAX(D3:D48)</f>
        <v>13</v>
      </c>
      <c r="K4" s="7">
        <f>MAX(D51:D111)</f>
        <v>44</v>
      </c>
      <c r="L4" s="5" t="s">
        <v>144</v>
      </c>
      <c r="M4" s="5"/>
      <c r="N4" s="5"/>
    </row>
    <row r="5" spans="1:14" ht="15.75" customHeight="1" thickBot="1" x14ac:dyDescent="0.25">
      <c r="A5" s="41">
        <v>42669</v>
      </c>
      <c r="B5" s="40">
        <v>92</v>
      </c>
      <c r="C5" s="42">
        <v>84</v>
      </c>
      <c r="D5" s="17">
        <f t="shared" si="0"/>
        <v>-8</v>
      </c>
      <c r="E5" s="18">
        <f t="shared" si="1"/>
        <v>0</v>
      </c>
      <c r="F5" s="46">
        <f t="shared" ref="F5:F68" si="3">IF(B4,C4-C5,"")</f>
        <v>0</v>
      </c>
      <c r="G5" s="14">
        <f t="shared" si="2"/>
        <v>92</v>
      </c>
      <c r="H5" s="5"/>
      <c r="I5" s="6" t="s">
        <v>3</v>
      </c>
      <c r="J5" s="7">
        <f>MIN(D3:D48)</f>
        <v>-12</v>
      </c>
      <c r="K5" s="7">
        <f>MIN(D51:D111)</f>
        <v>-4</v>
      </c>
      <c r="L5" s="5" t="s">
        <v>145</v>
      </c>
      <c r="M5" s="5"/>
      <c r="N5" s="5"/>
    </row>
    <row r="6" spans="1:14" ht="15.75" customHeight="1" thickBot="1" x14ac:dyDescent="0.25">
      <c r="A6" s="41">
        <v>42670</v>
      </c>
      <c r="B6" s="40">
        <v>89</v>
      </c>
      <c r="C6" s="42">
        <v>83</v>
      </c>
      <c r="D6" s="17">
        <f t="shared" si="0"/>
        <v>-6</v>
      </c>
      <c r="E6" s="18">
        <f t="shared" si="1"/>
        <v>0</v>
      </c>
      <c r="F6" s="46">
        <f t="shared" si="3"/>
        <v>1</v>
      </c>
      <c r="G6" s="14">
        <f t="shared" si="2"/>
        <v>89</v>
      </c>
      <c r="H6" s="5"/>
      <c r="I6" s="6" t="s">
        <v>4</v>
      </c>
      <c r="J6" s="7">
        <f>AVERAGE(D3:D48)</f>
        <v>-0.29032258064516131</v>
      </c>
      <c r="K6" s="7">
        <f>AVERAGE(D51:D111)</f>
        <v>12.78688524590164</v>
      </c>
      <c r="L6" s="5" t="s">
        <v>0</v>
      </c>
      <c r="M6" s="5"/>
      <c r="N6" s="5"/>
    </row>
    <row r="7" spans="1:14" ht="15.75" customHeight="1" thickBot="1" x14ac:dyDescent="0.25">
      <c r="A7" s="41">
        <v>42671</v>
      </c>
      <c r="B7" s="40">
        <v>86</v>
      </c>
      <c r="C7" s="42">
        <v>81</v>
      </c>
      <c r="D7" s="17">
        <f t="shared" si="0"/>
        <v>-5</v>
      </c>
      <c r="E7" s="18">
        <f t="shared" si="1"/>
        <v>0</v>
      </c>
      <c r="F7" s="46">
        <f t="shared" si="3"/>
        <v>2</v>
      </c>
      <c r="G7" s="14">
        <f t="shared" si="2"/>
        <v>86</v>
      </c>
      <c r="H7" s="5"/>
      <c r="I7" s="6" t="s">
        <v>140</v>
      </c>
      <c r="J7" s="7">
        <f>STDEV(D3:D48)</f>
        <v>5.7514841469374769</v>
      </c>
      <c r="K7" s="7">
        <f>STDEV(D51:D111)</f>
        <v>12.87389445622207</v>
      </c>
      <c r="L7" s="5" t="s">
        <v>191</v>
      </c>
      <c r="M7" s="5"/>
      <c r="N7" s="5"/>
    </row>
    <row r="8" spans="1:14" ht="15.75" customHeight="1" thickBot="1" x14ac:dyDescent="0.25">
      <c r="A8" s="41">
        <v>42672</v>
      </c>
      <c r="B8" s="40">
        <v>83</v>
      </c>
      <c r="C8" s="42">
        <v>81</v>
      </c>
      <c r="D8" s="17">
        <f t="shared" si="0"/>
        <v>-2</v>
      </c>
      <c r="E8" s="18">
        <f t="shared" si="1"/>
        <v>0</v>
      </c>
      <c r="F8" s="46">
        <f t="shared" si="3"/>
        <v>0</v>
      </c>
      <c r="G8" s="14">
        <f t="shared" si="2"/>
        <v>83</v>
      </c>
      <c r="H8" s="5"/>
      <c r="I8" s="6" t="s">
        <v>5</v>
      </c>
      <c r="J8" s="8">
        <f>COUNTIF(E3:E48,"&gt;0")/J3</f>
        <v>0.4</v>
      </c>
      <c r="K8" s="8">
        <f>COUNTIF(E51:E111,"&gt;0")/K3</f>
        <v>0.89795918367346939</v>
      </c>
      <c r="L8" s="5" t="s">
        <v>146</v>
      </c>
      <c r="M8" s="5"/>
      <c r="N8" s="5"/>
    </row>
    <row r="9" spans="1:14" ht="15.75" customHeight="1" thickBot="1" x14ac:dyDescent="0.25">
      <c r="A9" s="41">
        <v>42673</v>
      </c>
      <c r="B9" s="40">
        <v>79</v>
      </c>
      <c r="C9" s="42">
        <v>81</v>
      </c>
      <c r="D9" s="17">
        <f t="shared" si="0"/>
        <v>2</v>
      </c>
      <c r="E9" s="18">
        <f t="shared" si="1"/>
        <v>2</v>
      </c>
      <c r="F9" s="46">
        <f t="shared" si="3"/>
        <v>0</v>
      </c>
      <c r="G9" s="14">
        <f t="shared" si="2"/>
        <v>81</v>
      </c>
      <c r="H9" s="5"/>
      <c r="I9" s="6" t="s">
        <v>6</v>
      </c>
      <c r="J9" s="9">
        <f>SUM(E3:E48)</f>
        <v>63</v>
      </c>
      <c r="K9" s="10">
        <f>SUM(E51:E111)</f>
        <v>787</v>
      </c>
      <c r="L9" s="5" t="s">
        <v>147</v>
      </c>
      <c r="M9" s="5"/>
      <c r="N9" s="5"/>
    </row>
    <row r="10" spans="1:14" ht="15.75" customHeight="1" thickBot="1" x14ac:dyDescent="0.25">
      <c r="A10" s="41">
        <v>42674</v>
      </c>
      <c r="B10" s="40">
        <v>76</v>
      </c>
      <c r="C10" s="42">
        <v>77</v>
      </c>
      <c r="D10" s="17">
        <f t="shared" si="0"/>
        <v>1</v>
      </c>
      <c r="E10" s="18">
        <f t="shared" si="1"/>
        <v>1</v>
      </c>
      <c r="F10" s="46">
        <f t="shared" si="3"/>
        <v>4</v>
      </c>
      <c r="G10" s="14">
        <f t="shared" si="2"/>
        <v>77</v>
      </c>
      <c r="H10" s="5"/>
      <c r="I10" s="7" t="s">
        <v>69</v>
      </c>
      <c r="J10" s="7">
        <f>J9/J2</f>
        <v>0.63636363636363635</v>
      </c>
      <c r="K10" s="7">
        <f>K9/K2</f>
        <v>5.7867647058823533</v>
      </c>
      <c r="L10" s="5" t="s">
        <v>148</v>
      </c>
      <c r="M10" s="5"/>
      <c r="N10" s="5"/>
    </row>
    <row r="11" spans="1:14" ht="15.75" customHeight="1" thickBot="1" x14ac:dyDescent="0.25">
      <c r="A11" s="41">
        <v>42675</v>
      </c>
      <c r="B11" s="40">
        <v>73</v>
      </c>
      <c r="C11" s="42">
        <v>70</v>
      </c>
      <c r="D11" s="17">
        <f t="shared" si="0"/>
        <v>-3</v>
      </c>
      <c r="E11" s="18">
        <f t="shared" si="1"/>
        <v>0</v>
      </c>
      <c r="F11" s="46">
        <f t="shared" si="3"/>
        <v>7</v>
      </c>
      <c r="G11" s="14">
        <f t="shared" si="2"/>
        <v>73</v>
      </c>
      <c r="H11" s="5"/>
      <c r="I11" s="7" t="s">
        <v>141</v>
      </c>
      <c r="J11" s="7">
        <f>SUM(C3:C48)/SUM(B3:B48)</f>
        <v>0.994140625</v>
      </c>
      <c r="K11" s="7">
        <f>SUM(C51:C111)/SUM(B51:B111)</f>
        <v>1.2294117647058824</v>
      </c>
      <c r="L11" s="5" t="s">
        <v>149</v>
      </c>
      <c r="M11" s="5"/>
      <c r="N11" s="5"/>
    </row>
    <row r="12" spans="1:14" ht="15.75" customHeight="1" thickBot="1" x14ac:dyDescent="0.25">
      <c r="A12" s="41">
        <v>42676</v>
      </c>
      <c r="B12" s="40">
        <v>69</v>
      </c>
      <c r="C12" s="42">
        <v>67</v>
      </c>
      <c r="D12" s="17">
        <f t="shared" si="0"/>
        <v>-2</v>
      </c>
      <c r="E12" s="18">
        <f t="shared" si="1"/>
        <v>0</v>
      </c>
      <c r="F12" s="46">
        <f t="shared" si="3"/>
        <v>3</v>
      </c>
      <c r="G12" s="14">
        <f t="shared" si="2"/>
        <v>69</v>
      </c>
      <c r="H12" s="5"/>
      <c r="I12" s="11" t="s">
        <v>142</v>
      </c>
      <c r="J12" s="7">
        <v>9.1199999999999992</v>
      </c>
      <c r="K12" s="7">
        <v>10</v>
      </c>
      <c r="L12" s="5"/>
      <c r="M12" s="5"/>
      <c r="N12" s="5"/>
    </row>
    <row r="13" spans="1:14" ht="15.75" customHeight="1" thickBot="1" x14ac:dyDescent="0.25">
      <c r="A13" s="41">
        <v>42677</v>
      </c>
      <c r="B13" s="40">
        <v>66</v>
      </c>
      <c r="C13" s="42">
        <v>65</v>
      </c>
      <c r="D13" s="17">
        <f t="shared" si="0"/>
        <v>-1</v>
      </c>
      <c r="E13" s="18">
        <f t="shared" si="1"/>
        <v>0</v>
      </c>
      <c r="F13" s="46">
        <f t="shared" si="3"/>
        <v>2</v>
      </c>
      <c r="G13" s="14">
        <f t="shared" si="2"/>
        <v>66</v>
      </c>
      <c r="H13" s="5"/>
      <c r="I13" s="7" t="s">
        <v>143</v>
      </c>
      <c r="J13" s="23">
        <f>1/J11</f>
        <v>1.005893909626719</v>
      </c>
      <c r="K13" s="23">
        <f>1/K11</f>
        <v>0.81339712918660279</v>
      </c>
      <c r="L13" s="5"/>
      <c r="M13" s="5"/>
      <c r="N13" s="5"/>
    </row>
    <row r="14" spans="1:14" ht="15.75" customHeight="1" thickBot="1" x14ac:dyDescent="0.25">
      <c r="A14" s="41">
        <v>42678</v>
      </c>
      <c r="B14" s="40">
        <v>63</v>
      </c>
      <c r="C14" s="42">
        <v>62</v>
      </c>
      <c r="D14" s="17">
        <f t="shared" si="0"/>
        <v>-1</v>
      </c>
      <c r="E14" s="18">
        <f t="shared" si="1"/>
        <v>0</v>
      </c>
      <c r="F14" s="46">
        <f t="shared" si="3"/>
        <v>3</v>
      </c>
      <c r="G14" s="14">
        <f t="shared" si="2"/>
        <v>63</v>
      </c>
      <c r="H14" s="5"/>
      <c r="I14" s="7" t="s">
        <v>261</v>
      </c>
      <c r="J14" s="26">
        <v>4</v>
      </c>
      <c r="K14" s="26">
        <v>4</v>
      </c>
      <c r="L14" s="5"/>
      <c r="M14" s="5"/>
      <c r="N14" s="5"/>
    </row>
    <row r="15" spans="1:14" ht="15.75" customHeight="1" thickBot="1" x14ac:dyDescent="0.25">
      <c r="A15" s="41">
        <v>42679</v>
      </c>
      <c r="B15" s="40">
        <v>59</v>
      </c>
      <c r="C15" s="42">
        <v>60</v>
      </c>
      <c r="D15" s="17">
        <f t="shared" si="0"/>
        <v>1</v>
      </c>
      <c r="E15" s="18">
        <f t="shared" si="1"/>
        <v>1</v>
      </c>
      <c r="F15" s="46">
        <f t="shared" si="3"/>
        <v>2</v>
      </c>
      <c r="G15" s="14">
        <f t="shared" si="2"/>
        <v>60</v>
      </c>
      <c r="H15" s="5"/>
      <c r="I15" s="7" t="s">
        <v>266</v>
      </c>
      <c r="J15" s="7">
        <f>(SUMPRODUCT(D3:D48,D3:D48))/J2</f>
        <v>10.05050505050505</v>
      </c>
      <c r="K15" s="7">
        <f>(SUMPRODUCT(D51:D111,D51:D111))/K2</f>
        <v>146.45588235294119</v>
      </c>
      <c r="L15" s="5"/>
      <c r="M15" s="5"/>
      <c r="N15" s="5"/>
    </row>
    <row r="16" spans="1:14" ht="15.75" customHeight="1" thickBot="1" x14ac:dyDescent="0.25">
      <c r="A16" s="41">
        <v>42680</v>
      </c>
      <c r="B16" s="40">
        <v>56</v>
      </c>
      <c r="C16" s="42">
        <v>57</v>
      </c>
      <c r="D16" s="17">
        <f t="shared" si="0"/>
        <v>1</v>
      </c>
      <c r="E16" s="18">
        <f t="shared" si="1"/>
        <v>1</v>
      </c>
      <c r="F16" s="46">
        <f t="shared" si="3"/>
        <v>3</v>
      </c>
      <c r="G16" s="14">
        <f t="shared" si="2"/>
        <v>57</v>
      </c>
      <c r="H16" s="5"/>
      <c r="I16" s="7" t="s">
        <v>267</v>
      </c>
      <c r="J16" s="7">
        <f>ABS(1-J13)</f>
        <v>5.893909626718985E-3</v>
      </c>
      <c r="K16" s="7">
        <f>ABS(1-K13)</f>
        <v>0.18660287081339721</v>
      </c>
      <c r="L16" s="5"/>
      <c r="M16" s="5"/>
      <c r="N16" s="5"/>
    </row>
    <row r="17" spans="1:14" ht="15.75" customHeight="1" thickBot="1" x14ac:dyDescent="0.25">
      <c r="A17" s="41">
        <v>42681</v>
      </c>
      <c r="B17" s="40">
        <v>53</v>
      </c>
      <c r="C17" s="42">
        <v>57</v>
      </c>
      <c r="D17" s="17">
        <f t="shared" si="0"/>
        <v>4</v>
      </c>
      <c r="E17" s="18">
        <f t="shared" si="1"/>
        <v>4</v>
      </c>
      <c r="F17" s="46">
        <f t="shared" si="3"/>
        <v>0</v>
      </c>
      <c r="G17" s="14">
        <f t="shared" si="2"/>
        <v>57</v>
      </c>
      <c r="H17" s="5"/>
      <c r="I17" s="7" t="s">
        <v>287</v>
      </c>
      <c r="J17" s="26">
        <f>J2/J3</f>
        <v>3.3</v>
      </c>
      <c r="K17" s="26">
        <f>K2/K3</f>
        <v>2.7755102040816326</v>
      </c>
      <c r="L17" s="5"/>
      <c r="M17" s="5"/>
      <c r="N17" s="5"/>
    </row>
    <row r="18" spans="1:14" ht="15.75" customHeight="1" thickBot="1" x14ac:dyDescent="0.25">
      <c r="A18" s="41">
        <v>42682</v>
      </c>
      <c r="B18" s="40">
        <v>50</v>
      </c>
      <c r="C18" s="42">
        <v>52</v>
      </c>
      <c r="D18" s="17">
        <f t="shared" si="0"/>
        <v>2</v>
      </c>
      <c r="E18" s="18">
        <f t="shared" si="1"/>
        <v>2</v>
      </c>
      <c r="F18" s="46">
        <f t="shared" si="3"/>
        <v>5</v>
      </c>
      <c r="G18" s="14">
        <f t="shared" si="2"/>
        <v>52</v>
      </c>
      <c r="H18" s="5"/>
      <c r="I18" s="7" t="s">
        <v>314</v>
      </c>
      <c r="J18" s="26">
        <f>STDEV(F3:F48)</f>
        <v>3.5926169503196603</v>
      </c>
      <c r="K18" s="26">
        <f>STDEV(F51:F111)</f>
        <v>3.9489730000472325</v>
      </c>
      <c r="L18" s="5"/>
      <c r="M18" s="5"/>
      <c r="N18" s="5"/>
    </row>
    <row r="19" spans="1:14" ht="15.75" customHeight="1" thickBot="1" x14ac:dyDescent="0.25">
      <c r="A19" s="41">
        <v>42683</v>
      </c>
      <c r="B19" s="40">
        <v>46</v>
      </c>
      <c r="C19" s="42">
        <v>52</v>
      </c>
      <c r="D19" s="17">
        <f t="shared" si="0"/>
        <v>6</v>
      </c>
      <c r="E19" s="18">
        <f t="shared" si="1"/>
        <v>6</v>
      </c>
      <c r="F19" s="46">
        <f t="shared" si="3"/>
        <v>0</v>
      </c>
      <c r="G19" s="14">
        <f t="shared" si="2"/>
        <v>52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1">
        <v>42684</v>
      </c>
      <c r="B20" s="40">
        <v>43</v>
      </c>
      <c r="C20" s="42">
        <v>52</v>
      </c>
      <c r="D20" s="17">
        <f t="shared" si="0"/>
        <v>9</v>
      </c>
      <c r="E20" s="18">
        <f t="shared" si="1"/>
        <v>9</v>
      </c>
      <c r="F20" s="46">
        <f t="shared" si="3"/>
        <v>0</v>
      </c>
      <c r="G20" s="14">
        <f t="shared" si="2"/>
        <v>52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1">
        <v>42685</v>
      </c>
      <c r="B21" s="40">
        <v>40</v>
      </c>
      <c r="C21" s="42">
        <v>50</v>
      </c>
      <c r="D21" s="17">
        <f t="shared" si="0"/>
        <v>10</v>
      </c>
      <c r="E21" s="18">
        <f t="shared" si="1"/>
        <v>10</v>
      </c>
      <c r="F21" s="46">
        <f t="shared" si="3"/>
        <v>2</v>
      </c>
      <c r="G21" s="14">
        <f t="shared" si="2"/>
        <v>50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1">
        <v>42686</v>
      </c>
      <c r="B22" s="40">
        <v>36</v>
      </c>
      <c r="C22" s="42">
        <v>49</v>
      </c>
      <c r="D22" s="17">
        <f t="shared" si="0"/>
        <v>13</v>
      </c>
      <c r="E22" s="18">
        <f t="shared" si="1"/>
        <v>13</v>
      </c>
      <c r="F22" s="46">
        <f t="shared" si="3"/>
        <v>1</v>
      </c>
      <c r="G22" s="14">
        <f t="shared" si="2"/>
        <v>49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1">
        <v>42687</v>
      </c>
      <c r="B23" s="40">
        <v>33</v>
      </c>
      <c r="C23" s="42">
        <v>44</v>
      </c>
      <c r="D23" s="17">
        <f t="shared" si="0"/>
        <v>11</v>
      </c>
      <c r="E23" s="18">
        <f t="shared" si="1"/>
        <v>11</v>
      </c>
      <c r="F23" s="46">
        <f t="shared" si="3"/>
        <v>5</v>
      </c>
      <c r="G23" s="14">
        <f t="shared" si="2"/>
        <v>44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1">
        <v>42688</v>
      </c>
      <c r="B24" s="40">
        <v>30</v>
      </c>
      <c r="C24" s="42">
        <v>33</v>
      </c>
      <c r="D24" s="17">
        <f t="shared" si="0"/>
        <v>3</v>
      </c>
      <c r="E24" s="18">
        <f t="shared" si="1"/>
        <v>3</v>
      </c>
      <c r="F24" s="46">
        <f t="shared" si="3"/>
        <v>11</v>
      </c>
      <c r="G24" s="14">
        <f t="shared" si="2"/>
        <v>33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1">
        <v>42689</v>
      </c>
      <c r="B25" s="40">
        <v>26</v>
      </c>
      <c r="C25" s="42">
        <v>26</v>
      </c>
      <c r="D25" s="17">
        <f t="shared" si="0"/>
        <v>0</v>
      </c>
      <c r="E25" s="18">
        <f t="shared" si="1"/>
        <v>0</v>
      </c>
      <c r="F25" s="46">
        <f t="shared" si="3"/>
        <v>7</v>
      </c>
      <c r="G25" s="14">
        <f t="shared" si="2"/>
        <v>26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1">
        <v>42690</v>
      </c>
      <c r="B26" s="40">
        <v>23</v>
      </c>
      <c r="C26" s="42">
        <v>18</v>
      </c>
      <c r="D26" s="17">
        <f t="shared" si="0"/>
        <v>-5</v>
      </c>
      <c r="E26" s="18">
        <f t="shared" si="1"/>
        <v>0</v>
      </c>
      <c r="F26" s="46">
        <f t="shared" si="3"/>
        <v>8</v>
      </c>
      <c r="G26" s="14">
        <f t="shared" si="2"/>
        <v>23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1">
        <v>42691</v>
      </c>
      <c r="B27" s="40">
        <v>20</v>
      </c>
      <c r="C27" s="42">
        <v>16</v>
      </c>
      <c r="D27" s="17">
        <f t="shared" si="0"/>
        <v>-4</v>
      </c>
      <c r="E27" s="18">
        <f t="shared" si="1"/>
        <v>0</v>
      </c>
      <c r="F27" s="46">
        <f t="shared" si="3"/>
        <v>2</v>
      </c>
      <c r="G27" s="14">
        <f t="shared" si="2"/>
        <v>20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1">
        <v>42692</v>
      </c>
      <c r="B28" s="40">
        <v>17</v>
      </c>
      <c r="C28" s="42">
        <v>10</v>
      </c>
      <c r="D28" s="17">
        <f t="shared" si="0"/>
        <v>-7</v>
      </c>
      <c r="E28" s="18">
        <f t="shared" si="1"/>
        <v>0</v>
      </c>
      <c r="F28" s="46">
        <f t="shared" si="3"/>
        <v>6</v>
      </c>
      <c r="G28" s="14">
        <f t="shared" si="2"/>
        <v>17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1">
        <v>42693</v>
      </c>
      <c r="B29" s="40">
        <v>13</v>
      </c>
      <c r="C29" s="42">
        <v>10</v>
      </c>
      <c r="D29" s="17">
        <f t="shared" si="0"/>
        <v>-3</v>
      </c>
      <c r="E29" s="18">
        <f t="shared" si="1"/>
        <v>0</v>
      </c>
      <c r="F29" s="46">
        <f t="shared" si="3"/>
        <v>0</v>
      </c>
      <c r="G29" s="14">
        <f t="shared" si="2"/>
        <v>13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1">
        <v>42694</v>
      </c>
      <c r="B30" s="40">
        <v>10</v>
      </c>
      <c r="C30" s="42">
        <v>5</v>
      </c>
      <c r="D30" s="17">
        <f t="shared" si="0"/>
        <v>-5</v>
      </c>
      <c r="E30" s="18">
        <f t="shared" si="1"/>
        <v>0</v>
      </c>
      <c r="F30" s="46">
        <f t="shared" si="3"/>
        <v>5</v>
      </c>
      <c r="G30" s="14">
        <f t="shared" si="2"/>
        <v>10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41">
        <v>42695</v>
      </c>
      <c r="B31" s="40">
        <v>7</v>
      </c>
      <c r="C31" s="42">
        <v>1</v>
      </c>
      <c r="D31" s="17">
        <f t="shared" si="0"/>
        <v>-6</v>
      </c>
      <c r="E31" s="18">
        <f t="shared" si="1"/>
        <v>0</v>
      </c>
      <c r="F31" s="46">
        <f t="shared" si="3"/>
        <v>4</v>
      </c>
      <c r="G31" s="14">
        <f t="shared" si="2"/>
        <v>7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41">
        <v>42696</v>
      </c>
      <c r="B32" s="40">
        <v>3</v>
      </c>
      <c r="C32" s="42">
        <v>1</v>
      </c>
      <c r="D32" s="17">
        <f t="shared" si="0"/>
        <v>-2</v>
      </c>
      <c r="E32" s="18">
        <f t="shared" si="1"/>
        <v>0</v>
      </c>
      <c r="F32" s="46">
        <f t="shared" si="3"/>
        <v>0</v>
      </c>
      <c r="G32" s="14">
        <f t="shared" si="2"/>
        <v>3</v>
      </c>
      <c r="H32" s="5"/>
      <c r="I32" s="5"/>
      <c r="J32" s="5"/>
      <c r="K32" s="5"/>
      <c r="L32" s="5"/>
      <c r="M32" s="5"/>
      <c r="N32" s="5"/>
    </row>
    <row r="33" spans="1:14" ht="15.75" customHeight="1" thickBot="1" x14ac:dyDescent="0.25">
      <c r="A33" s="43">
        <v>42697</v>
      </c>
      <c r="B33" s="44">
        <v>0</v>
      </c>
      <c r="C33" s="45">
        <v>0</v>
      </c>
      <c r="D33" s="17">
        <f t="shared" si="0"/>
        <v>0</v>
      </c>
      <c r="E33" s="18">
        <f t="shared" si="1"/>
        <v>0</v>
      </c>
      <c r="F33" s="46">
        <f t="shared" si="3"/>
        <v>1</v>
      </c>
      <c r="G33" s="14">
        <f t="shared" si="2"/>
        <v>0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/>
      <c r="B34" s="16"/>
      <c r="C34" s="16"/>
      <c r="D34" s="17"/>
      <c r="E34" s="18"/>
      <c r="F34" s="46" t="str">
        <f t="shared" si="3"/>
        <v/>
      </c>
      <c r="G34" s="14">
        <f t="shared" si="2"/>
        <v>0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/>
      <c r="B35" s="16"/>
      <c r="C35" s="16"/>
      <c r="D35" s="17"/>
      <c r="E35" s="18"/>
      <c r="F35" s="46" t="str">
        <f t="shared" si="3"/>
        <v/>
      </c>
      <c r="G35" s="14">
        <f t="shared" si="2"/>
        <v>0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/>
      <c r="B36" s="16"/>
      <c r="C36" s="16"/>
      <c r="D36" s="17"/>
      <c r="E36" s="18"/>
      <c r="F36" s="46" t="str">
        <f t="shared" si="3"/>
        <v/>
      </c>
      <c r="G36" s="14">
        <f t="shared" si="2"/>
        <v>0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/>
      <c r="E37" s="18"/>
      <c r="F37" s="46" t="str">
        <f t="shared" si="3"/>
        <v/>
      </c>
      <c r="G37" s="14">
        <f t="shared" si="2"/>
        <v>0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/>
      <c r="E38" s="18"/>
      <c r="F38" s="46" t="str">
        <f t="shared" si="3"/>
        <v/>
      </c>
      <c r="G38" s="14">
        <f t="shared" si="2"/>
        <v>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/>
      <c r="E39" s="18"/>
      <c r="F39" s="46" t="str">
        <f t="shared" si="3"/>
        <v/>
      </c>
      <c r="G39" s="14">
        <f t="shared" si="2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/>
      <c r="E40" s="18"/>
      <c r="F40" s="46" t="str">
        <f t="shared" si="3"/>
        <v/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1">
        <v>42704</v>
      </c>
      <c r="B51" s="40">
        <v>136</v>
      </c>
      <c r="C51" s="42">
        <v>136</v>
      </c>
      <c r="D51" s="17">
        <f t="shared" ref="D51:D111" si="5">C51-B51</f>
        <v>0</v>
      </c>
      <c r="E51" s="18">
        <f t="shared" ref="E51:E111" si="6">IF(D51&gt;0,D51,0)</f>
        <v>0</v>
      </c>
      <c r="F51" s="46" t="str">
        <f t="shared" si="3"/>
        <v/>
      </c>
      <c r="G51" s="14">
        <f t="shared" si="4"/>
        <v>136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1">
        <v>42705</v>
      </c>
      <c r="B52" s="40">
        <v>133</v>
      </c>
      <c r="C52" s="42">
        <v>132</v>
      </c>
      <c r="D52" s="17">
        <f t="shared" si="5"/>
        <v>-1</v>
      </c>
      <c r="E52" s="18">
        <f t="shared" si="6"/>
        <v>0</v>
      </c>
      <c r="F52" s="46">
        <f t="shared" si="3"/>
        <v>4</v>
      </c>
      <c r="G52" s="14">
        <f t="shared" si="4"/>
        <v>133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1">
        <v>42706</v>
      </c>
      <c r="B53" s="40">
        <v>130</v>
      </c>
      <c r="C53" s="42">
        <v>132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132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1">
        <v>42707</v>
      </c>
      <c r="B54" s="40">
        <v>128</v>
      </c>
      <c r="C54" s="42">
        <v>124</v>
      </c>
      <c r="D54" s="17">
        <f t="shared" si="5"/>
        <v>-4</v>
      </c>
      <c r="E54" s="18">
        <f t="shared" si="6"/>
        <v>0</v>
      </c>
      <c r="F54" s="46">
        <f t="shared" si="3"/>
        <v>8</v>
      </c>
      <c r="G54" s="14">
        <f t="shared" si="4"/>
        <v>128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1">
        <v>42708</v>
      </c>
      <c r="B55" s="40">
        <v>125</v>
      </c>
      <c r="C55" s="42">
        <v>124</v>
      </c>
      <c r="D55" s="17">
        <f t="shared" si="5"/>
        <v>-1</v>
      </c>
      <c r="E55" s="18">
        <f t="shared" si="6"/>
        <v>0</v>
      </c>
      <c r="F55" s="46">
        <f t="shared" si="3"/>
        <v>0</v>
      </c>
      <c r="G55" s="14">
        <f t="shared" si="4"/>
        <v>125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1">
        <v>42709</v>
      </c>
      <c r="B56" s="40">
        <v>122</v>
      </c>
      <c r="C56" s="42">
        <v>124</v>
      </c>
      <c r="D56" s="17">
        <f t="shared" si="5"/>
        <v>2</v>
      </c>
      <c r="E56" s="18">
        <f t="shared" si="6"/>
        <v>2</v>
      </c>
      <c r="F56" s="46">
        <f t="shared" si="3"/>
        <v>0</v>
      </c>
      <c r="G56" s="14">
        <f t="shared" si="4"/>
        <v>124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1">
        <v>42710</v>
      </c>
      <c r="B57" s="40">
        <v>119</v>
      </c>
      <c r="C57" s="42">
        <v>118</v>
      </c>
      <c r="D57" s="17">
        <f t="shared" si="5"/>
        <v>-1</v>
      </c>
      <c r="E57" s="18">
        <f t="shared" si="6"/>
        <v>0</v>
      </c>
      <c r="F57" s="46">
        <f t="shared" si="3"/>
        <v>6</v>
      </c>
      <c r="G57" s="14">
        <f t="shared" si="4"/>
        <v>119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1">
        <v>42711</v>
      </c>
      <c r="B58" s="40">
        <v>117</v>
      </c>
      <c r="C58" s="42">
        <v>118</v>
      </c>
      <c r="D58" s="17">
        <f t="shared" si="5"/>
        <v>1</v>
      </c>
      <c r="E58" s="18">
        <f t="shared" si="6"/>
        <v>1</v>
      </c>
      <c r="F58" s="46">
        <f t="shared" si="3"/>
        <v>0</v>
      </c>
      <c r="G58" s="14">
        <f t="shared" si="4"/>
        <v>118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1">
        <v>42712</v>
      </c>
      <c r="B59" s="40">
        <v>114</v>
      </c>
      <c r="C59" s="42">
        <v>118</v>
      </c>
      <c r="D59" s="17">
        <f t="shared" si="5"/>
        <v>4</v>
      </c>
      <c r="E59" s="18">
        <f t="shared" si="6"/>
        <v>4</v>
      </c>
      <c r="F59" s="46">
        <f t="shared" si="3"/>
        <v>0</v>
      </c>
      <c r="G59" s="14">
        <f t="shared" si="4"/>
        <v>118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1">
        <v>42713</v>
      </c>
      <c r="B60" s="40">
        <v>111</v>
      </c>
      <c r="C60" s="42">
        <v>118</v>
      </c>
      <c r="D60" s="17">
        <f t="shared" si="5"/>
        <v>7</v>
      </c>
      <c r="E60" s="18">
        <f t="shared" si="6"/>
        <v>7</v>
      </c>
      <c r="F60" s="46">
        <f t="shared" si="3"/>
        <v>0</v>
      </c>
      <c r="G60" s="14">
        <f t="shared" si="4"/>
        <v>118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1">
        <v>42714</v>
      </c>
      <c r="B61" s="40">
        <v>108</v>
      </c>
      <c r="C61" s="42">
        <v>117</v>
      </c>
      <c r="D61" s="17">
        <f t="shared" si="5"/>
        <v>9</v>
      </c>
      <c r="E61" s="18">
        <f t="shared" si="6"/>
        <v>9</v>
      </c>
      <c r="F61" s="46">
        <f t="shared" si="3"/>
        <v>1</v>
      </c>
      <c r="G61" s="14">
        <f t="shared" si="4"/>
        <v>117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1">
        <v>42715</v>
      </c>
      <c r="B62" s="40">
        <v>105</v>
      </c>
      <c r="C62" s="42">
        <v>109</v>
      </c>
      <c r="D62" s="17">
        <f t="shared" si="5"/>
        <v>4</v>
      </c>
      <c r="E62" s="18">
        <f t="shared" si="6"/>
        <v>4</v>
      </c>
      <c r="F62" s="46">
        <f t="shared" si="3"/>
        <v>8</v>
      </c>
      <c r="G62" s="14">
        <f t="shared" si="4"/>
        <v>109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1">
        <v>42716</v>
      </c>
      <c r="B63" s="40">
        <v>103</v>
      </c>
      <c r="C63" s="42">
        <v>109</v>
      </c>
      <c r="D63" s="17">
        <f t="shared" si="5"/>
        <v>6</v>
      </c>
      <c r="E63" s="18">
        <f t="shared" si="6"/>
        <v>6</v>
      </c>
      <c r="F63" s="46">
        <f t="shared" si="3"/>
        <v>0</v>
      </c>
      <c r="G63" s="14">
        <f t="shared" si="4"/>
        <v>109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1">
        <v>42717</v>
      </c>
      <c r="B64" s="40">
        <v>100</v>
      </c>
      <c r="C64" s="42">
        <v>105</v>
      </c>
      <c r="D64" s="17">
        <f t="shared" si="5"/>
        <v>5</v>
      </c>
      <c r="E64" s="18">
        <f t="shared" si="6"/>
        <v>5</v>
      </c>
      <c r="F64" s="46">
        <f t="shared" si="3"/>
        <v>4</v>
      </c>
      <c r="G64" s="14">
        <f t="shared" si="4"/>
        <v>105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1">
        <v>42718</v>
      </c>
      <c r="B65" s="40">
        <v>97</v>
      </c>
      <c r="C65" s="42">
        <v>105</v>
      </c>
      <c r="D65" s="17">
        <f t="shared" si="5"/>
        <v>8</v>
      </c>
      <c r="E65" s="18">
        <f t="shared" si="6"/>
        <v>8</v>
      </c>
      <c r="F65" s="46">
        <f t="shared" si="3"/>
        <v>0</v>
      </c>
      <c r="G65" s="14">
        <f t="shared" si="4"/>
        <v>105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1">
        <v>42719</v>
      </c>
      <c r="B66" s="40">
        <v>94</v>
      </c>
      <c r="C66" s="42">
        <v>105</v>
      </c>
      <c r="D66" s="17">
        <f t="shared" si="5"/>
        <v>11</v>
      </c>
      <c r="E66" s="18">
        <f t="shared" si="6"/>
        <v>11</v>
      </c>
      <c r="F66" s="46">
        <f t="shared" si="3"/>
        <v>0</v>
      </c>
      <c r="G66" s="14">
        <f t="shared" si="4"/>
        <v>105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1">
        <v>42720</v>
      </c>
      <c r="B67" s="40">
        <v>92</v>
      </c>
      <c r="C67" s="42">
        <v>105</v>
      </c>
      <c r="D67" s="17">
        <f t="shared" si="5"/>
        <v>13</v>
      </c>
      <c r="E67" s="18">
        <f t="shared" si="6"/>
        <v>13</v>
      </c>
      <c r="F67" s="46">
        <f t="shared" si="3"/>
        <v>0</v>
      </c>
      <c r="G67" s="14">
        <f t="shared" si="4"/>
        <v>105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1">
        <v>42721</v>
      </c>
      <c r="B68" s="40">
        <v>89</v>
      </c>
      <c r="C68" s="42">
        <v>100</v>
      </c>
      <c r="D68" s="17">
        <f t="shared" si="5"/>
        <v>11</v>
      </c>
      <c r="E68" s="18">
        <f t="shared" si="6"/>
        <v>11</v>
      </c>
      <c r="F68" s="46">
        <f t="shared" si="3"/>
        <v>5</v>
      </c>
      <c r="G68" s="14">
        <f t="shared" si="4"/>
        <v>100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1">
        <v>42722</v>
      </c>
      <c r="B69" s="40">
        <v>86</v>
      </c>
      <c r="C69" s="42">
        <v>99</v>
      </c>
      <c r="D69" s="17">
        <f t="shared" si="5"/>
        <v>13</v>
      </c>
      <c r="E69" s="18">
        <f t="shared" si="6"/>
        <v>13</v>
      </c>
      <c r="F69" s="46">
        <f t="shared" ref="F69:F111" si="7">IF(B68,C68-C69,"")</f>
        <v>1</v>
      </c>
      <c r="G69" s="14">
        <f t="shared" si="4"/>
        <v>99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1">
        <v>42723</v>
      </c>
      <c r="B70" s="40">
        <v>83</v>
      </c>
      <c r="C70" s="42">
        <v>99</v>
      </c>
      <c r="D70" s="17">
        <f t="shared" si="5"/>
        <v>16</v>
      </c>
      <c r="E70" s="18">
        <f t="shared" si="6"/>
        <v>16</v>
      </c>
      <c r="F70" s="46">
        <f t="shared" si="7"/>
        <v>0</v>
      </c>
      <c r="G70" s="14">
        <f t="shared" si="4"/>
        <v>99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1">
        <v>42724</v>
      </c>
      <c r="B71" s="40">
        <v>80</v>
      </c>
      <c r="C71" s="42">
        <v>91</v>
      </c>
      <c r="D71" s="17">
        <f t="shared" si="5"/>
        <v>11</v>
      </c>
      <c r="E71" s="18">
        <f t="shared" si="6"/>
        <v>11</v>
      </c>
      <c r="F71" s="46">
        <f t="shared" si="7"/>
        <v>8</v>
      </c>
      <c r="G71" s="14">
        <f t="shared" si="4"/>
        <v>91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1">
        <v>42725</v>
      </c>
      <c r="B72" s="40">
        <v>78</v>
      </c>
      <c r="C72" s="42">
        <v>88</v>
      </c>
      <c r="D72" s="17">
        <f t="shared" si="5"/>
        <v>10</v>
      </c>
      <c r="E72" s="18">
        <f t="shared" si="6"/>
        <v>10</v>
      </c>
      <c r="F72" s="46">
        <f t="shared" si="7"/>
        <v>3</v>
      </c>
      <c r="G72" s="14">
        <f t="shared" si="4"/>
        <v>88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1">
        <v>42726</v>
      </c>
      <c r="B73" s="40">
        <v>75</v>
      </c>
      <c r="C73" s="42">
        <v>88</v>
      </c>
      <c r="D73" s="17">
        <f t="shared" si="5"/>
        <v>13</v>
      </c>
      <c r="E73" s="18">
        <f t="shared" si="6"/>
        <v>13</v>
      </c>
      <c r="F73" s="46">
        <f t="shared" si="7"/>
        <v>0</v>
      </c>
      <c r="G73" s="14">
        <f t="shared" si="4"/>
        <v>88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1">
        <v>42727</v>
      </c>
      <c r="B74" s="40">
        <v>72</v>
      </c>
      <c r="C74" s="42">
        <v>88</v>
      </c>
      <c r="D74" s="17">
        <f t="shared" si="5"/>
        <v>16</v>
      </c>
      <c r="E74" s="18">
        <f t="shared" si="6"/>
        <v>16</v>
      </c>
      <c r="F74" s="46">
        <f t="shared" si="7"/>
        <v>0</v>
      </c>
      <c r="G74" s="14">
        <f t="shared" si="4"/>
        <v>88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1">
        <v>42728</v>
      </c>
      <c r="B75" s="40">
        <v>69</v>
      </c>
      <c r="C75" s="42">
        <v>87</v>
      </c>
      <c r="D75" s="17">
        <f t="shared" si="5"/>
        <v>18</v>
      </c>
      <c r="E75" s="18">
        <f t="shared" si="6"/>
        <v>18</v>
      </c>
      <c r="F75" s="46">
        <f t="shared" si="7"/>
        <v>1</v>
      </c>
      <c r="G75" s="14">
        <f t="shared" si="4"/>
        <v>87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1">
        <v>42729</v>
      </c>
      <c r="B76" s="40">
        <v>67</v>
      </c>
      <c r="C76" s="42">
        <v>86</v>
      </c>
      <c r="D76" s="17">
        <f t="shared" si="5"/>
        <v>19</v>
      </c>
      <c r="E76" s="18">
        <f t="shared" si="6"/>
        <v>19</v>
      </c>
      <c r="F76" s="46">
        <f t="shared" si="7"/>
        <v>1</v>
      </c>
      <c r="G76" s="14">
        <f t="shared" si="4"/>
        <v>86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1">
        <v>42730</v>
      </c>
      <c r="B77" s="40">
        <v>64</v>
      </c>
      <c r="C77" s="42">
        <v>86</v>
      </c>
      <c r="D77" s="17">
        <f t="shared" si="5"/>
        <v>22</v>
      </c>
      <c r="E77" s="18">
        <f t="shared" si="6"/>
        <v>22</v>
      </c>
      <c r="F77" s="46">
        <f t="shared" si="7"/>
        <v>0</v>
      </c>
      <c r="G77" s="14">
        <f t="shared" si="4"/>
        <v>86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1">
        <v>42731</v>
      </c>
      <c r="B78" s="40">
        <v>61</v>
      </c>
      <c r="C78" s="42">
        <v>86</v>
      </c>
      <c r="D78" s="17">
        <f t="shared" si="5"/>
        <v>25</v>
      </c>
      <c r="E78" s="18">
        <f t="shared" si="6"/>
        <v>25</v>
      </c>
      <c r="F78" s="46">
        <f t="shared" si="7"/>
        <v>0</v>
      </c>
      <c r="G78" s="14">
        <f t="shared" si="4"/>
        <v>86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1">
        <v>42732</v>
      </c>
      <c r="B79" s="40">
        <v>58</v>
      </c>
      <c r="C79" s="42">
        <v>86</v>
      </c>
      <c r="D79" s="17">
        <f t="shared" si="5"/>
        <v>28</v>
      </c>
      <c r="E79" s="18">
        <f t="shared" si="6"/>
        <v>28</v>
      </c>
      <c r="F79" s="46">
        <f t="shared" si="7"/>
        <v>0</v>
      </c>
      <c r="G79" s="14">
        <f t="shared" si="4"/>
        <v>86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1">
        <v>42733</v>
      </c>
      <c r="B80" s="40">
        <v>56</v>
      </c>
      <c r="C80" s="42">
        <v>86</v>
      </c>
      <c r="D80" s="17">
        <f t="shared" si="5"/>
        <v>30</v>
      </c>
      <c r="E80" s="18">
        <f t="shared" si="6"/>
        <v>30</v>
      </c>
      <c r="F80" s="46">
        <f t="shared" si="7"/>
        <v>0</v>
      </c>
      <c r="G80" s="14">
        <f t="shared" si="4"/>
        <v>86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1">
        <v>42734</v>
      </c>
      <c r="B81" s="40">
        <v>53</v>
      </c>
      <c r="C81" s="42">
        <v>82</v>
      </c>
      <c r="D81" s="17">
        <f t="shared" si="5"/>
        <v>29</v>
      </c>
      <c r="E81" s="18">
        <f t="shared" si="6"/>
        <v>29</v>
      </c>
      <c r="F81" s="46">
        <f t="shared" si="7"/>
        <v>4</v>
      </c>
      <c r="G81" s="14">
        <f t="shared" si="4"/>
        <v>82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1">
        <v>42735</v>
      </c>
      <c r="B82" s="40">
        <v>50</v>
      </c>
      <c r="C82" s="42">
        <v>73</v>
      </c>
      <c r="D82" s="17">
        <f t="shared" si="5"/>
        <v>23</v>
      </c>
      <c r="E82" s="18">
        <f t="shared" si="6"/>
        <v>23</v>
      </c>
      <c r="F82" s="46">
        <f t="shared" si="7"/>
        <v>9</v>
      </c>
      <c r="G82" s="14">
        <f t="shared" si="4"/>
        <v>73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1">
        <v>42736</v>
      </c>
      <c r="B83" s="40">
        <v>47</v>
      </c>
      <c r="C83" s="42">
        <v>71</v>
      </c>
      <c r="D83" s="17">
        <f t="shared" si="5"/>
        <v>24</v>
      </c>
      <c r="E83" s="18">
        <f t="shared" si="6"/>
        <v>24</v>
      </c>
      <c r="F83" s="46">
        <f t="shared" si="7"/>
        <v>2</v>
      </c>
      <c r="G83" s="14">
        <f t="shared" si="4"/>
        <v>71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1">
        <v>42737</v>
      </c>
      <c r="B84" s="40">
        <v>44</v>
      </c>
      <c r="C84" s="42">
        <v>71</v>
      </c>
      <c r="D84" s="17">
        <f t="shared" si="5"/>
        <v>27</v>
      </c>
      <c r="E84" s="18">
        <f t="shared" si="6"/>
        <v>27</v>
      </c>
      <c r="F84" s="46">
        <f t="shared" si="7"/>
        <v>0</v>
      </c>
      <c r="G84" s="14">
        <f t="shared" si="4"/>
        <v>71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1">
        <v>42738</v>
      </c>
      <c r="B85" s="40">
        <v>42</v>
      </c>
      <c r="C85" s="42">
        <v>71</v>
      </c>
      <c r="D85" s="17">
        <f t="shared" si="5"/>
        <v>29</v>
      </c>
      <c r="E85" s="18">
        <f t="shared" si="6"/>
        <v>29</v>
      </c>
      <c r="F85" s="46">
        <f t="shared" si="7"/>
        <v>0</v>
      </c>
      <c r="G85" s="14">
        <f t="shared" si="4"/>
        <v>71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1">
        <v>42739</v>
      </c>
      <c r="B86" s="40">
        <v>39</v>
      </c>
      <c r="C86" s="42">
        <v>70</v>
      </c>
      <c r="D86" s="17">
        <f t="shared" si="5"/>
        <v>31</v>
      </c>
      <c r="E86" s="18">
        <f t="shared" si="6"/>
        <v>31</v>
      </c>
      <c r="F86" s="46">
        <f t="shared" si="7"/>
        <v>1</v>
      </c>
      <c r="G86" s="14">
        <f t="shared" si="4"/>
        <v>70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1">
        <v>42740</v>
      </c>
      <c r="B87" s="40">
        <v>36</v>
      </c>
      <c r="C87" s="42">
        <v>70</v>
      </c>
      <c r="D87" s="17">
        <f t="shared" si="5"/>
        <v>34</v>
      </c>
      <c r="E87" s="18">
        <f t="shared" si="6"/>
        <v>34</v>
      </c>
      <c r="F87" s="46">
        <f t="shared" si="7"/>
        <v>0</v>
      </c>
      <c r="G87" s="14">
        <f t="shared" si="4"/>
        <v>70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1">
        <v>42741</v>
      </c>
      <c r="B88" s="40">
        <v>33</v>
      </c>
      <c r="C88" s="42">
        <v>69</v>
      </c>
      <c r="D88" s="17">
        <f t="shared" si="5"/>
        <v>36</v>
      </c>
      <c r="E88" s="18">
        <f t="shared" si="6"/>
        <v>36</v>
      </c>
      <c r="F88" s="46">
        <f t="shared" si="7"/>
        <v>1</v>
      </c>
      <c r="G88" s="14">
        <f t="shared" si="4"/>
        <v>69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1">
        <v>42742</v>
      </c>
      <c r="B89" s="40">
        <v>31</v>
      </c>
      <c r="C89" s="42">
        <v>69</v>
      </c>
      <c r="D89" s="17">
        <f t="shared" si="5"/>
        <v>38</v>
      </c>
      <c r="E89" s="18">
        <f t="shared" si="6"/>
        <v>38</v>
      </c>
      <c r="F89" s="46">
        <f t="shared" si="7"/>
        <v>0</v>
      </c>
      <c r="G89" s="14">
        <f t="shared" si="4"/>
        <v>69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1">
        <v>42743</v>
      </c>
      <c r="B90" s="40">
        <v>28</v>
      </c>
      <c r="C90" s="42">
        <v>69</v>
      </c>
      <c r="D90" s="17">
        <f t="shared" si="5"/>
        <v>41</v>
      </c>
      <c r="E90" s="18">
        <f t="shared" si="6"/>
        <v>41</v>
      </c>
      <c r="F90" s="46">
        <f t="shared" si="7"/>
        <v>0</v>
      </c>
      <c r="G90" s="14">
        <f t="shared" si="4"/>
        <v>69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1">
        <v>42744</v>
      </c>
      <c r="B91" s="40">
        <v>25</v>
      </c>
      <c r="C91" s="42">
        <v>69</v>
      </c>
      <c r="D91" s="17">
        <f t="shared" si="5"/>
        <v>44</v>
      </c>
      <c r="E91" s="18">
        <f t="shared" si="6"/>
        <v>44</v>
      </c>
      <c r="F91" s="46">
        <f t="shared" si="7"/>
        <v>0</v>
      </c>
      <c r="G91" s="14">
        <f t="shared" si="4"/>
        <v>69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1">
        <v>42745</v>
      </c>
      <c r="B92" s="40">
        <v>22</v>
      </c>
      <c r="C92" s="42">
        <v>49</v>
      </c>
      <c r="D92" s="17">
        <f t="shared" si="5"/>
        <v>27</v>
      </c>
      <c r="E92" s="18">
        <f t="shared" si="6"/>
        <v>27</v>
      </c>
      <c r="F92" s="46">
        <f t="shared" si="7"/>
        <v>20</v>
      </c>
      <c r="G92" s="14">
        <f t="shared" si="4"/>
        <v>49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1">
        <v>42746</v>
      </c>
      <c r="B93" s="40">
        <v>19</v>
      </c>
      <c r="C93" s="42">
        <v>46</v>
      </c>
      <c r="D93" s="17">
        <f t="shared" si="5"/>
        <v>27</v>
      </c>
      <c r="E93" s="18">
        <f t="shared" si="6"/>
        <v>27</v>
      </c>
      <c r="F93" s="46">
        <f t="shared" si="7"/>
        <v>3</v>
      </c>
      <c r="G93" s="14">
        <f t="shared" si="4"/>
        <v>46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1">
        <v>42747</v>
      </c>
      <c r="B94" s="40">
        <v>17</v>
      </c>
      <c r="C94" s="42">
        <v>41</v>
      </c>
      <c r="D94" s="17">
        <f t="shared" si="5"/>
        <v>24</v>
      </c>
      <c r="E94" s="18">
        <f t="shared" si="6"/>
        <v>24</v>
      </c>
      <c r="F94" s="46">
        <f t="shared" si="7"/>
        <v>5</v>
      </c>
      <c r="G94" s="14">
        <f t="shared" si="4"/>
        <v>41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1">
        <v>42748</v>
      </c>
      <c r="B95" s="40">
        <v>14</v>
      </c>
      <c r="C95" s="42">
        <v>32</v>
      </c>
      <c r="D95" s="17">
        <f t="shared" si="5"/>
        <v>18</v>
      </c>
      <c r="E95" s="18">
        <f t="shared" si="6"/>
        <v>18</v>
      </c>
      <c r="F95" s="46">
        <f t="shared" si="7"/>
        <v>9</v>
      </c>
      <c r="G95" s="14">
        <f t="shared" si="4"/>
        <v>32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1">
        <v>42749</v>
      </c>
      <c r="B96" s="40">
        <v>11</v>
      </c>
      <c r="C96" s="42">
        <v>24</v>
      </c>
      <c r="D96" s="17">
        <f t="shared" si="5"/>
        <v>13</v>
      </c>
      <c r="E96" s="18">
        <f t="shared" si="6"/>
        <v>13</v>
      </c>
      <c r="F96" s="46">
        <f t="shared" si="7"/>
        <v>8</v>
      </c>
      <c r="G96" s="14">
        <f t="shared" si="4"/>
        <v>24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1">
        <v>42750</v>
      </c>
      <c r="B97" s="40">
        <v>8</v>
      </c>
      <c r="C97" s="42">
        <v>17</v>
      </c>
      <c r="D97" s="17">
        <f t="shared" si="5"/>
        <v>9</v>
      </c>
      <c r="E97" s="18">
        <f t="shared" si="6"/>
        <v>9</v>
      </c>
      <c r="F97" s="46">
        <f t="shared" si="7"/>
        <v>7</v>
      </c>
      <c r="G97" s="14">
        <f t="shared" si="4"/>
        <v>17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1">
        <v>42751</v>
      </c>
      <c r="B98" s="40">
        <v>6</v>
      </c>
      <c r="C98" s="42">
        <v>12</v>
      </c>
      <c r="D98" s="17">
        <f t="shared" si="5"/>
        <v>6</v>
      </c>
      <c r="E98" s="18">
        <f t="shared" si="6"/>
        <v>6</v>
      </c>
      <c r="F98" s="46">
        <f t="shared" si="7"/>
        <v>5</v>
      </c>
      <c r="G98" s="14">
        <f t="shared" si="4"/>
        <v>12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1">
        <v>42752</v>
      </c>
      <c r="B99" s="40">
        <v>3</v>
      </c>
      <c r="C99" s="42">
        <v>6</v>
      </c>
      <c r="D99" s="17">
        <f t="shared" si="5"/>
        <v>3</v>
      </c>
      <c r="E99" s="18">
        <f t="shared" si="6"/>
        <v>3</v>
      </c>
      <c r="F99" s="46">
        <f t="shared" si="7"/>
        <v>6</v>
      </c>
      <c r="G99" s="14">
        <f t="shared" si="4"/>
        <v>6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3">
        <v>42753</v>
      </c>
      <c r="B100" s="44">
        <v>0</v>
      </c>
      <c r="C100" s="45">
        <v>0</v>
      </c>
      <c r="D100" s="17">
        <f t="shared" si="5"/>
        <v>0</v>
      </c>
      <c r="E100" s="18">
        <f t="shared" si="6"/>
        <v>0</v>
      </c>
      <c r="F100" s="46">
        <f t="shared" si="7"/>
        <v>6</v>
      </c>
      <c r="G100" s="14">
        <f t="shared" si="4"/>
        <v>0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/>
      <c r="B101" s="16"/>
      <c r="C101" s="16"/>
      <c r="D101" s="17">
        <f t="shared" si="5"/>
        <v>0</v>
      </c>
      <c r="E101" s="18">
        <f t="shared" si="6"/>
        <v>0</v>
      </c>
      <c r="F101" s="46" t="str">
        <f t="shared" si="7"/>
        <v/>
      </c>
      <c r="G101" s="14">
        <f t="shared" si="4"/>
        <v>0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/>
      <c r="B102" s="16"/>
      <c r="C102" s="16"/>
      <c r="D102" s="17">
        <f t="shared" si="5"/>
        <v>0</v>
      </c>
      <c r="E102" s="18">
        <f t="shared" si="6"/>
        <v>0</v>
      </c>
      <c r="F102" s="46" t="str">
        <f t="shared" si="7"/>
        <v/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>
        <f t="shared" si="5"/>
        <v>0</v>
      </c>
      <c r="E103" s="18">
        <f t="shared" si="6"/>
        <v>0</v>
      </c>
      <c r="F103" s="46" t="str">
        <f t="shared" si="7"/>
        <v/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si="5"/>
        <v>0</v>
      </c>
      <c r="E104" s="18">
        <f t="shared" si="6"/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5"/>
        <v>0</v>
      </c>
      <c r="E105" s="18">
        <f t="shared" si="6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5"/>
        <v>0</v>
      </c>
      <c r="E106" s="18">
        <f t="shared" si="6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5"/>
        <v>0</v>
      </c>
      <c r="E107" s="18">
        <f t="shared" si="6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5"/>
        <v>0</v>
      </c>
      <c r="E108" s="18">
        <f t="shared" si="6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5"/>
        <v>0</v>
      </c>
      <c r="E109" s="18">
        <f t="shared" si="6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5"/>
        <v>0</v>
      </c>
      <c r="E110" s="18">
        <f t="shared" si="6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5"/>
        <v>0</v>
      </c>
      <c r="E111" s="18">
        <f t="shared" si="6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120</v>
      </c>
      <c r="K2" s="7">
        <f>B51</f>
        <v>155</v>
      </c>
      <c r="L2" s="5"/>
      <c r="M2" s="5"/>
      <c r="N2" s="5"/>
    </row>
    <row r="3" spans="1:14" ht="15.75" customHeight="1" thickBot="1" x14ac:dyDescent="0.25">
      <c r="A3" s="40" t="s">
        <v>292</v>
      </c>
      <c r="B3" s="40">
        <v>120</v>
      </c>
      <c r="C3" s="40">
        <v>120</v>
      </c>
      <c r="D3" s="42">
        <v>7</v>
      </c>
      <c r="E3" s="18">
        <f t="shared" ref="E3:E48" si="0">IF(D3&gt;0,D3,0)</f>
        <v>7</v>
      </c>
      <c r="F3" s="46"/>
      <c r="G3" s="14">
        <f t="shared" ref="G3:G44" si="1">B3+E3</f>
        <v>127</v>
      </c>
      <c r="H3" s="5"/>
      <c r="I3" s="6" t="s">
        <v>139</v>
      </c>
      <c r="J3" s="7">
        <f>COUNTIF(B3:B48,"&gt;0")</f>
        <v>33</v>
      </c>
      <c r="K3" s="7">
        <f>COUNTIF(B51:B111,"&gt;0")</f>
        <v>52</v>
      </c>
      <c r="L3" s="5"/>
      <c r="M3" s="5"/>
      <c r="N3" s="5"/>
    </row>
    <row r="4" spans="1:14" ht="15.75" customHeight="1" thickBot="1" x14ac:dyDescent="0.25">
      <c r="A4" s="40" t="s">
        <v>293</v>
      </c>
      <c r="B4" s="40">
        <v>116</v>
      </c>
      <c r="C4" s="40">
        <v>113</v>
      </c>
      <c r="D4" s="42">
        <v>0.75</v>
      </c>
      <c r="E4" s="18">
        <f t="shared" si="0"/>
        <v>0.75</v>
      </c>
      <c r="F4" s="46">
        <f>IF(B3,C3-C4,"")</f>
        <v>7</v>
      </c>
      <c r="G4" s="14">
        <f t="shared" si="1"/>
        <v>116.75</v>
      </c>
      <c r="H4" s="5"/>
      <c r="I4" s="6" t="s">
        <v>2</v>
      </c>
      <c r="J4" s="7">
        <f>MAX(D3:D48)</f>
        <v>16</v>
      </c>
      <c r="K4" s="7">
        <f>MAX(D51:D111)</f>
        <v>16.3</v>
      </c>
      <c r="L4" s="5" t="s">
        <v>144</v>
      </c>
      <c r="M4" s="5"/>
      <c r="N4" s="5"/>
    </row>
    <row r="5" spans="1:14" ht="15.75" customHeight="1" thickBot="1" x14ac:dyDescent="0.25">
      <c r="A5" s="40" t="s">
        <v>294</v>
      </c>
      <c r="B5" s="40">
        <v>113</v>
      </c>
      <c r="C5" s="40">
        <v>112</v>
      </c>
      <c r="D5" s="42">
        <v>0</v>
      </c>
      <c r="E5" s="18">
        <f t="shared" si="0"/>
        <v>0</v>
      </c>
      <c r="F5" s="46">
        <f t="shared" ref="F5:F68" si="2">IF(B4,C4-C5,"")</f>
        <v>1</v>
      </c>
      <c r="G5" s="14">
        <f t="shared" si="1"/>
        <v>113</v>
      </c>
      <c r="H5" s="5"/>
      <c r="I5" s="6" t="s">
        <v>3</v>
      </c>
      <c r="J5" s="7">
        <f>MIN(D3:D48)</f>
        <v>0</v>
      </c>
      <c r="K5" s="7">
        <f>MIN(D51:D111)</f>
        <v>0</v>
      </c>
      <c r="L5" s="5" t="s">
        <v>145</v>
      </c>
      <c r="M5" s="5"/>
      <c r="N5" s="5"/>
    </row>
    <row r="6" spans="1:14" ht="15.75" customHeight="1" thickBot="1" x14ac:dyDescent="0.25">
      <c r="A6" s="40" t="s">
        <v>295</v>
      </c>
      <c r="B6" s="40">
        <v>109</v>
      </c>
      <c r="C6" s="40">
        <v>112</v>
      </c>
      <c r="D6" s="42">
        <v>9.5</v>
      </c>
      <c r="E6" s="18">
        <f t="shared" si="0"/>
        <v>9.5</v>
      </c>
      <c r="F6" s="46">
        <f t="shared" si="2"/>
        <v>0</v>
      </c>
      <c r="G6" s="14">
        <f t="shared" si="1"/>
        <v>118.5</v>
      </c>
      <c r="H6" s="5"/>
      <c r="I6" s="6" t="s">
        <v>4</v>
      </c>
      <c r="J6" s="7">
        <f>AVERAGE(D3:D48)</f>
        <v>2.6086956521739135</v>
      </c>
      <c r="K6" s="7">
        <f>AVERAGE(D51:D111)</f>
        <v>2.9245283018867925</v>
      </c>
      <c r="L6" s="5" t="s">
        <v>0</v>
      </c>
      <c r="M6" s="5"/>
      <c r="N6" s="5"/>
    </row>
    <row r="7" spans="1:14" ht="15.75" customHeight="1" thickBot="1" x14ac:dyDescent="0.25">
      <c r="A7" s="40" t="s">
        <v>296</v>
      </c>
      <c r="B7" s="40">
        <v>105</v>
      </c>
      <c r="C7" s="40">
        <v>103</v>
      </c>
      <c r="D7" s="42">
        <v>0</v>
      </c>
      <c r="E7" s="18">
        <f t="shared" si="0"/>
        <v>0</v>
      </c>
      <c r="F7" s="46">
        <f t="shared" si="2"/>
        <v>9</v>
      </c>
      <c r="G7" s="14">
        <f t="shared" si="1"/>
        <v>105</v>
      </c>
      <c r="H7" s="5"/>
      <c r="I7" s="6" t="s">
        <v>140</v>
      </c>
      <c r="J7" s="7">
        <f>STDEV(D3:D48)</f>
        <v>3.4788929329094542</v>
      </c>
      <c r="K7" s="7">
        <f>STDEV(D51:D111)</f>
        <v>4.2023759607547913</v>
      </c>
      <c r="L7" s="5" t="s">
        <v>191</v>
      </c>
      <c r="M7" s="5"/>
      <c r="N7" s="5"/>
    </row>
    <row r="8" spans="1:14" ht="15.75" customHeight="1" thickBot="1" x14ac:dyDescent="0.25">
      <c r="A8" s="40" t="s">
        <v>297</v>
      </c>
      <c r="B8" s="40">
        <v>102</v>
      </c>
      <c r="C8" s="40">
        <v>103</v>
      </c>
      <c r="D8" s="42">
        <v>2.5</v>
      </c>
      <c r="E8" s="18">
        <f t="shared" si="0"/>
        <v>2.5</v>
      </c>
      <c r="F8" s="46">
        <f t="shared" si="2"/>
        <v>0</v>
      </c>
      <c r="G8" s="14">
        <f t="shared" si="1"/>
        <v>104.5</v>
      </c>
      <c r="H8" s="5"/>
      <c r="I8" s="6" t="s">
        <v>5</v>
      </c>
      <c r="J8" s="8">
        <f>COUNTIF(E3:E48,"&gt;0")/J3</f>
        <v>0.75757575757575757</v>
      </c>
      <c r="K8" s="8">
        <f>COUNTIF(E51:E111,"&gt;0")/K3</f>
        <v>0.55769230769230771</v>
      </c>
      <c r="L8" s="5" t="s">
        <v>146</v>
      </c>
      <c r="M8" s="5"/>
      <c r="N8" s="5"/>
    </row>
    <row r="9" spans="1:14" ht="15.75" customHeight="1" thickBot="1" x14ac:dyDescent="0.25">
      <c r="A9" s="40" t="s">
        <v>298</v>
      </c>
      <c r="B9" s="40">
        <v>98</v>
      </c>
      <c r="C9" s="40">
        <v>100</v>
      </c>
      <c r="D9" s="42">
        <v>0</v>
      </c>
      <c r="E9" s="18">
        <f t="shared" si="0"/>
        <v>0</v>
      </c>
      <c r="F9" s="46">
        <f t="shared" si="2"/>
        <v>3</v>
      </c>
      <c r="G9" s="14">
        <f t="shared" si="1"/>
        <v>98</v>
      </c>
      <c r="H9" s="5"/>
      <c r="I9" s="6" t="s">
        <v>6</v>
      </c>
      <c r="J9" s="9">
        <f>SUM(E3:E48)</f>
        <v>120.00000000000001</v>
      </c>
      <c r="K9" s="10">
        <f>SUM(E51:E111)</f>
        <v>155</v>
      </c>
      <c r="L9" s="5" t="s">
        <v>147</v>
      </c>
      <c r="M9" s="5"/>
      <c r="N9" s="5"/>
    </row>
    <row r="10" spans="1:14" ht="15.75" customHeight="1" thickBot="1" x14ac:dyDescent="0.25">
      <c r="A10" s="40" t="s">
        <v>299</v>
      </c>
      <c r="B10" s="40">
        <v>95</v>
      </c>
      <c r="C10" s="40">
        <v>100</v>
      </c>
      <c r="D10" s="42">
        <v>4</v>
      </c>
      <c r="E10" s="18">
        <f t="shared" si="0"/>
        <v>4</v>
      </c>
      <c r="F10" s="46">
        <f t="shared" si="2"/>
        <v>0</v>
      </c>
      <c r="G10" s="14">
        <f t="shared" si="1"/>
        <v>99</v>
      </c>
      <c r="H10" s="5"/>
      <c r="I10" s="7" t="s">
        <v>69</v>
      </c>
      <c r="J10" s="7">
        <f>J9/J2</f>
        <v>1.0000000000000002</v>
      </c>
      <c r="K10" s="7">
        <f>K9/K2</f>
        <v>1</v>
      </c>
      <c r="L10" s="5" t="s">
        <v>148</v>
      </c>
      <c r="M10" s="5"/>
      <c r="N10" s="5"/>
    </row>
    <row r="11" spans="1:14" ht="15.75" customHeight="1" thickBot="1" x14ac:dyDescent="0.25">
      <c r="A11" s="40" t="s">
        <v>300</v>
      </c>
      <c r="B11" s="40">
        <v>91</v>
      </c>
      <c r="C11" s="40">
        <v>96</v>
      </c>
      <c r="D11" s="42">
        <v>0</v>
      </c>
      <c r="E11" s="18">
        <f t="shared" si="0"/>
        <v>0</v>
      </c>
      <c r="F11" s="46">
        <f t="shared" si="2"/>
        <v>4</v>
      </c>
      <c r="G11" s="14">
        <f t="shared" si="1"/>
        <v>91</v>
      </c>
      <c r="H11" s="5"/>
      <c r="I11" s="7" t="s">
        <v>141</v>
      </c>
      <c r="J11" s="7">
        <f>SUM(C3:C48)/SUM(B3:B48)</f>
        <v>1.0137254901960784</v>
      </c>
      <c r="K11" s="7">
        <f>SUM(C51:C111)/SUM(B51:B111)</f>
        <v>1.1669912366114898</v>
      </c>
      <c r="L11" s="5" t="s">
        <v>149</v>
      </c>
      <c r="M11" s="5"/>
      <c r="N11" s="5"/>
    </row>
    <row r="12" spans="1:14" ht="15.75" customHeight="1" thickBot="1" x14ac:dyDescent="0.25">
      <c r="A12" s="40" t="s">
        <v>301</v>
      </c>
      <c r="B12" s="40">
        <v>87</v>
      </c>
      <c r="C12" s="40">
        <v>96</v>
      </c>
      <c r="D12" s="42">
        <v>16</v>
      </c>
      <c r="E12" s="18">
        <f t="shared" si="0"/>
        <v>16</v>
      </c>
      <c r="F12" s="46">
        <f t="shared" si="2"/>
        <v>0</v>
      </c>
      <c r="G12" s="14">
        <f t="shared" si="1"/>
        <v>103</v>
      </c>
      <c r="H12" s="5"/>
      <c r="I12" s="11" t="s">
        <v>142</v>
      </c>
      <c r="J12" s="7">
        <v>9.44</v>
      </c>
      <c r="K12" s="7">
        <v>10</v>
      </c>
      <c r="L12" s="5"/>
      <c r="M12" s="5"/>
      <c r="N12" s="5"/>
    </row>
    <row r="13" spans="1:14" ht="15.75" customHeight="1" thickBot="1" x14ac:dyDescent="0.25">
      <c r="A13" s="40" t="s">
        <v>302</v>
      </c>
      <c r="B13" s="40">
        <v>84</v>
      </c>
      <c r="C13" s="40">
        <v>80</v>
      </c>
      <c r="D13" s="42">
        <v>6</v>
      </c>
      <c r="E13" s="18">
        <f t="shared" si="0"/>
        <v>6</v>
      </c>
      <c r="F13" s="46">
        <f t="shared" si="2"/>
        <v>16</v>
      </c>
      <c r="G13" s="14">
        <f t="shared" si="1"/>
        <v>90</v>
      </c>
      <c r="H13" s="5"/>
      <c r="I13" s="7" t="s">
        <v>143</v>
      </c>
      <c r="J13" s="23">
        <f>1/J11</f>
        <v>0.98646034816247585</v>
      </c>
      <c r="K13" s="23">
        <f>1/K11</f>
        <v>0.85690446391322483</v>
      </c>
      <c r="L13" s="5"/>
      <c r="M13" s="5"/>
      <c r="N13" s="5"/>
    </row>
    <row r="14" spans="1:14" ht="15.75" customHeight="1" thickBot="1" x14ac:dyDescent="0.25">
      <c r="A14" s="41">
        <v>42380</v>
      </c>
      <c r="B14" s="40">
        <v>80</v>
      </c>
      <c r="C14" s="40">
        <v>74</v>
      </c>
      <c r="D14" s="42">
        <v>3.75</v>
      </c>
      <c r="E14" s="18">
        <f t="shared" si="0"/>
        <v>3.75</v>
      </c>
      <c r="F14" s="46">
        <f t="shared" si="2"/>
        <v>6</v>
      </c>
      <c r="G14" s="14">
        <f t="shared" si="1"/>
        <v>83.75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thickBot="1" x14ac:dyDescent="0.25">
      <c r="A15" s="41">
        <v>42411</v>
      </c>
      <c r="B15" s="40">
        <v>76</v>
      </c>
      <c r="C15" s="40">
        <v>71</v>
      </c>
      <c r="D15" s="42">
        <v>2</v>
      </c>
      <c r="E15" s="18">
        <f t="shared" si="0"/>
        <v>2</v>
      </c>
      <c r="F15" s="46">
        <f t="shared" si="2"/>
        <v>3</v>
      </c>
      <c r="G15" s="14">
        <f t="shared" si="1"/>
        <v>78</v>
      </c>
      <c r="H15" s="5"/>
      <c r="I15" s="7" t="s">
        <v>266</v>
      </c>
      <c r="J15" s="7">
        <f>(SUMPRODUCT(D3:D48,D3:D48))/J2</f>
        <v>7.1472066666666674</v>
      </c>
      <c r="K15" s="7">
        <f>(SUMPRODUCT(D51:D111,D51:D111))/K2</f>
        <v>8.8491612903225807</v>
      </c>
      <c r="L15" s="5"/>
      <c r="M15" s="5"/>
      <c r="N15" s="5"/>
    </row>
    <row r="16" spans="1:14" ht="15.75" customHeight="1" thickBot="1" x14ac:dyDescent="0.25">
      <c r="A16" s="41">
        <v>42440</v>
      </c>
      <c r="B16" s="40">
        <v>73</v>
      </c>
      <c r="C16" s="40">
        <v>69</v>
      </c>
      <c r="D16" s="42">
        <v>8.25</v>
      </c>
      <c r="E16" s="18">
        <f t="shared" si="0"/>
        <v>8.25</v>
      </c>
      <c r="F16" s="46">
        <f t="shared" si="2"/>
        <v>2</v>
      </c>
      <c r="G16" s="14">
        <f t="shared" si="1"/>
        <v>81.25</v>
      </c>
      <c r="H16" s="5"/>
      <c r="I16" s="7" t="s">
        <v>267</v>
      </c>
      <c r="J16" s="7">
        <f>ABS(1-J13)</f>
        <v>1.3539651837524147E-2</v>
      </c>
      <c r="K16" s="7">
        <f>ABS(1-K13)</f>
        <v>0.14309553608677517</v>
      </c>
      <c r="L16" s="5"/>
      <c r="M16" s="5"/>
      <c r="N16" s="5"/>
    </row>
    <row r="17" spans="1:14" ht="15.75" customHeight="1" thickBot="1" x14ac:dyDescent="0.25">
      <c r="A17" s="41">
        <v>42471</v>
      </c>
      <c r="B17" s="40">
        <v>69</v>
      </c>
      <c r="C17" s="40">
        <v>60</v>
      </c>
      <c r="D17" s="42">
        <v>0</v>
      </c>
      <c r="E17" s="18">
        <f t="shared" si="0"/>
        <v>0</v>
      </c>
      <c r="F17" s="46">
        <f t="shared" si="2"/>
        <v>9</v>
      </c>
      <c r="G17" s="14">
        <f t="shared" si="1"/>
        <v>69</v>
      </c>
      <c r="H17" s="5"/>
      <c r="I17" s="7" t="s">
        <v>287</v>
      </c>
      <c r="J17" s="26">
        <f>J2/J3</f>
        <v>3.6363636363636362</v>
      </c>
      <c r="K17" s="26">
        <f>K2/K3</f>
        <v>2.9807692307692308</v>
      </c>
      <c r="L17" s="5"/>
      <c r="M17" s="5"/>
      <c r="N17" s="5"/>
    </row>
    <row r="18" spans="1:14" ht="15.75" customHeight="1" thickBot="1" x14ac:dyDescent="0.25">
      <c r="A18" s="41">
        <v>42501</v>
      </c>
      <c r="B18" s="40">
        <v>65</v>
      </c>
      <c r="C18" s="40">
        <v>60</v>
      </c>
      <c r="D18" s="42">
        <v>2</v>
      </c>
      <c r="E18" s="18">
        <f t="shared" si="0"/>
        <v>2</v>
      </c>
      <c r="F18" s="46">
        <f t="shared" si="2"/>
        <v>0</v>
      </c>
      <c r="G18" s="14">
        <f t="shared" si="1"/>
        <v>67</v>
      </c>
      <c r="H18" s="5"/>
      <c r="I18" s="7" t="s">
        <v>314</v>
      </c>
      <c r="J18" s="26">
        <f>STDEV(F3:F48)</f>
        <v>3.6298948144039054</v>
      </c>
      <c r="K18" s="26">
        <f>STDEV(F51:F111)</f>
        <v>4.1703452841267969</v>
      </c>
      <c r="L18" s="5"/>
      <c r="M18" s="5"/>
      <c r="N18" s="5"/>
    </row>
    <row r="19" spans="1:14" ht="15.75" customHeight="1" thickBot="1" x14ac:dyDescent="0.25">
      <c r="A19" s="41">
        <v>42532</v>
      </c>
      <c r="B19" s="40">
        <v>62</v>
      </c>
      <c r="C19" s="40">
        <v>58</v>
      </c>
      <c r="D19" s="42">
        <v>0</v>
      </c>
      <c r="E19" s="18">
        <f t="shared" si="0"/>
        <v>0</v>
      </c>
      <c r="F19" s="46">
        <f t="shared" si="2"/>
        <v>2</v>
      </c>
      <c r="G19" s="14">
        <f t="shared" si="1"/>
        <v>62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1">
        <v>42562</v>
      </c>
      <c r="B20" s="40">
        <v>58</v>
      </c>
      <c r="C20" s="40">
        <v>58</v>
      </c>
      <c r="D20" s="42">
        <v>3.73</v>
      </c>
      <c r="E20" s="18">
        <f t="shared" si="0"/>
        <v>3.73</v>
      </c>
      <c r="F20" s="46">
        <f t="shared" si="2"/>
        <v>0</v>
      </c>
      <c r="G20" s="14">
        <f t="shared" si="1"/>
        <v>61.73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1">
        <v>42593</v>
      </c>
      <c r="B21" s="40">
        <v>55</v>
      </c>
      <c r="C21" s="40">
        <v>55</v>
      </c>
      <c r="D21" s="42">
        <v>0</v>
      </c>
      <c r="E21" s="18">
        <f t="shared" si="0"/>
        <v>0</v>
      </c>
      <c r="F21" s="46">
        <f t="shared" si="2"/>
        <v>3</v>
      </c>
      <c r="G21" s="14">
        <f t="shared" si="1"/>
        <v>55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1">
        <v>42624</v>
      </c>
      <c r="B22" s="40">
        <v>51</v>
      </c>
      <c r="C22" s="40">
        <v>55</v>
      </c>
      <c r="D22" s="42">
        <v>3.34</v>
      </c>
      <c r="E22" s="18">
        <f t="shared" si="0"/>
        <v>3.34</v>
      </c>
      <c r="F22" s="46">
        <f t="shared" si="2"/>
        <v>0</v>
      </c>
      <c r="G22" s="14">
        <f t="shared" si="1"/>
        <v>54.34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1">
        <v>42654</v>
      </c>
      <c r="B23" s="40">
        <v>47</v>
      </c>
      <c r="C23" s="40">
        <v>51</v>
      </c>
      <c r="D23" s="42">
        <v>3.01</v>
      </c>
      <c r="E23" s="18">
        <f t="shared" si="0"/>
        <v>3.01</v>
      </c>
      <c r="F23" s="46">
        <f t="shared" si="2"/>
        <v>4</v>
      </c>
      <c r="G23" s="14">
        <f t="shared" si="1"/>
        <v>50.01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1">
        <v>42685</v>
      </c>
      <c r="B24" s="40">
        <v>44</v>
      </c>
      <c r="C24" s="40">
        <v>48</v>
      </c>
      <c r="D24" s="42">
        <v>1.92</v>
      </c>
      <c r="E24" s="18">
        <f t="shared" si="0"/>
        <v>1.92</v>
      </c>
      <c r="F24" s="46">
        <f t="shared" si="2"/>
        <v>3</v>
      </c>
      <c r="G24" s="14">
        <f t="shared" si="1"/>
        <v>45.92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1">
        <v>42715</v>
      </c>
      <c r="B25" s="40">
        <v>40</v>
      </c>
      <c r="C25" s="40">
        <v>46</v>
      </c>
      <c r="D25" s="42">
        <v>0.92</v>
      </c>
      <c r="E25" s="18">
        <f t="shared" si="0"/>
        <v>0.92</v>
      </c>
      <c r="F25" s="46">
        <f t="shared" si="2"/>
        <v>2</v>
      </c>
      <c r="G25" s="14">
        <f t="shared" si="1"/>
        <v>40.92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0" t="s">
        <v>303</v>
      </c>
      <c r="B26" s="40">
        <v>36</v>
      </c>
      <c r="C26" s="40">
        <v>45</v>
      </c>
      <c r="D26" s="42">
        <v>6</v>
      </c>
      <c r="E26" s="18">
        <f t="shared" si="0"/>
        <v>6</v>
      </c>
      <c r="F26" s="46">
        <f t="shared" si="2"/>
        <v>1</v>
      </c>
      <c r="G26" s="14">
        <f t="shared" si="1"/>
        <v>42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0" t="s">
        <v>304</v>
      </c>
      <c r="B27" s="40">
        <v>33</v>
      </c>
      <c r="C27" s="40">
        <v>39</v>
      </c>
      <c r="D27" s="42">
        <v>8.2799999999999994</v>
      </c>
      <c r="E27" s="18">
        <f t="shared" si="0"/>
        <v>8.2799999999999994</v>
      </c>
      <c r="F27" s="46">
        <f t="shared" si="2"/>
        <v>6</v>
      </c>
      <c r="G27" s="14">
        <f t="shared" si="1"/>
        <v>41.28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0" t="s">
        <v>305</v>
      </c>
      <c r="B28" s="40">
        <v>29</v>
      </c>
      <c r="C28" s="40">
        <v>31</v>
      </c>
      <c r="D28" s="42">
        <v>4.5999999999999996</v>
      </c>
      <c r="E28" s="18">
        <f t="shared" si="0"/>
        <v>4.5999999999999996</v>
      </c>
      <c r="F28" s="46">
        <f t="shared" si="2"/>
        <v>8</v>
      </c>
      <c r="G28" s="14">
        <f t="shared" si="1"/>
        <v>33.6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0" t="s">
        <v>306</v>
      </c>
      <c r="B29" s="40">
        <v>25</v>
      </c>
      <c r="C29" s="40">
        <v>26</v>
      </c>
      <c r="D29" s="42">
        <v>1</v>
      </c>
      <c r="E29" s="18">
        <f t="shared" si="0"/>
        <v>1</v>
      </c>
      <c r="F29" s="46">
        <f t="shared" si="2"/>
        <v>5</v>
      </c>
      <c r="G29" s="14">
        <f t="shared" si="1"/>
        <v>26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0" t="s">
        <v>307</v>
      </c>
      <c r="B30" s="40">
        <v>22</v>
      </c>
      <c r="C30" s="40">
        <v>25</v>
      </c>
      <c r="D30" s="42">
        <v>3.95</v>
      </c>
      <c r="E30" s="18">
        <f t="shared" si="0"/>
        <v>3.95</v>
      </c>
      <c r="F30" s="46">
        <f t="shared" si="2"/>
        <v>1</v>
      </c>
      <c r="G30" s="14">
        <f t="shared" si="1"/>
        <v>25.95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40" t="s">
        <v>308</v>
      </c>
      <c r="B31" s="40">
        <v>18</v>
      </c>
      <c r="C31" s="40">
        <v>22</v>
      </c>
      <c r="D31" s="42">
        <v>3.25</v>
      </c>
      <c r="E31" s="18">
        <f t="shared" si="0"/>
        <v>3.25</v>
      </c>
      <c r="F31" s="46">
        <f t="shared" si="2"/>
        <v>3</v>
      </c>
      <c r="G31" s="14">
        <f t="shared" si="1"/>
        <v>21.25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40" t="s">
        <v>309</v>
      </c>
      <c r="B32" s="40">
        <v>15</v>
      </c>
      <c r="C32" s="40">
        <v>18</v>
      </c>
      <c r="D32" s="42">
        <v>5.0999999999999996</v>
      </c>
      <c r="E32" s="18">
        <f t="shared" si="0"/>
        <v>5.0999999999999996</v>
      </c>
      <c r="F32" s="46">
        <f t="shared" si="2"/>
        <v>4</v>
      </c>
      <c r="G32" s="14">
        <f t="shared" si="1"/>
        <v>20.100000000000001</v>
      </c>
      <c r="H32" s="5"/>
      <c r="I32" s="5"/>
      <c r="J32" s="5"/>
      <c r="K32" s="5"/>
      <c r="L32" s="5"/>
      <c r="M32" s="5"/>
      <c r="N32" s="5"/>
    </row>
    <row r="33" spans="1:14" ht="15.75" customHeight="1" thickBot="1" x14ac:dyDescent="0.25">
      <c r="A33" s="40" t="s">
        <v>310</v>
      </c>
      <c r="B33" s="40">
        <v>11</v>
      </c>
      <c r="C33" s="40">
        <v>13</v>
      </c>
      <c r="D33" s="42">
        <v>4.4000000000000004</v>
      </c>
      <c r="E33" s="18">
        <f t="shared" si="0"/>
        <v>4.4000000000000004</v>
      </c>
      <c r="F33" s="46">
        <f t="shared" si="2"/>
        <v>5</v>
      </c>
      <c r="G33" s="14">
        <f t="shared" si="1"/>
        <v>15.4</v>
      </c>
      <c r="H33" s="5"/>
      <c r="I33" s="5"/>
      <c r="J33" s="5"/>
      <c r="K33" s="5"/>
      <c r="L33" s="5"/>
      <c r="M33" s="5"/>
      <c r="N33" s="5"/>
    </row>
    <row r="34" spans="1:14" ht="15.75" customHeight="1" thickBot="1" x14ac:dyDescent="0.25">
      <c r="A34" s="40" t="s">
        <v>311</v>
      </c>
      <c r="B34" s="40">
        <v>7</v>
      </c>
      <c r="C34" s="40">
        <v>9</v>
      </c>
      <c r="D34" s="42">
        <v>8.75</v>
      </c>
      <c r="E34" s="18">
        <f t="shared" si="0"/>
        <v>8.75</v>
      </c>
      <c r="F34" s="46">
        <f t="shared" si="2"/>
        <v>4</v>
      </c>
      <c r="G34" s="14">
        <f t="shared" si="1"/>
        <v>15.75</v>
      </c>
      <c r="H34" s="5"/>
      <c r="I34" s="5"/>
      <c r="J34" s="5"/>
      <c r="K34" s="5"/>
      <c r="L34" s="5"/>
      <c r="M34" s="5"/>
      <c r="N34" s="5"/>
    </row>
    <row r="35" spans="1:14" ht="15.75" customHeight="1" thickBot="1" x14ac:dyDescent="0.25">
      <c r="A35" s="40" t="s">
        <v>312</v>
      </c>
      <c r="B35" s="40">
        <v>4</v>
      </c>
      <c r="C35" s="40">
        <v>0</v>
      </c>
      <c r="D35" s="42">
        <v>0</v>
      </c>
      <c r="E35" s="18">
        <f t="shared" si="0"/>
        <v>0</v>
      </c>
      <c r="F35" s="46">
        <f t="shared" si="2"/>
        <v>9</v>
      </c>
      <c r="G35" s="14">
        <f t="shared" si="1"/>
        <v>4</v>
      </c>
      <c r="H35" s="5"/>
      <c r="I35" s="5"/>
      <c r="J35" s="5"/>
      <c r="K35" s="5"/>
      <c r="L35" s="5"/>
      <c r="M35" s="5"/>
      <c r="N35" s="5"/>
    </row>
    <row r="36" spans="1:14" ht="15.75" customHeight="1" thickBot="1" x14ac:dyDescent="0.25">
      <c r="A36" s="44" t="s">
        <v>313</v>
      </c>
      <c r="B36" s="44">
        <v>0</v>
      </c>
      <c r="C36" s="44">
        <v>0</v>
      </c>
      <c r="D36" s="45">
        <v>0</v>
      </c>
      <c r="E36" s="18">
        <f t="shared" si="0"/>
        <v>0</v>
      </c>
      <c r="F36" s="46">
        <f t="shared" si="2"/>
        <v>0</v>
      </c>
      <c r="G36" s="14">
        <f t="shared" si="1"/>
        <v>0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>
        <f t="shared" ref="D37:D48" si="3">C37-B37</f>
        <v>0</v>
      </c>
      <c r="E37" s="18">
        <f t="shared" si="0"/>
        <v>0</v>
      </c>
      <c r="F37" s="46" t="str">
        <f t="shared" si="2"/>
        <v/>
      </c>
      <c r="G37" s="14">
        <f t="shared" si="1"/>
        <v>0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>
        <f t="shared" si="3"/>
        <v>0</v>
      </c>
      <c r="E38" s="18">
        <f t="shared" si="0"/>
        <v>0</v>
      </c>
      <c r="F38" s="46" t="str">
        <f t="shared" si="2"/>
        <v/>
      </c>
      <c r="G38" s="14">
        <f t="shared" si="1"/>
        <v>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>
        <f t="shared" si="3"/>
        <v>0</v>
      </c>
      <c r="E39" s="18">
        <f t="shared" si="0"/>
        <v>0</v>
      </c>
      <c r="F39" s="46" t="str">
        <f t="shared" si="2"/>
        <v/>
      </c>
      <c r="G39" s="14">
        <f t="shared" si="1"/>
        <v>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>
        <f t="shared" si="3"/>
        <v>0</v>
      </c>
      <c r="E40" s="18">
        <f t="shared" si="0"/>
        <v>0</v>
      </c>
      <c r="F40" s="46" t="str">
        <f t="shared" si="2"/>
        <v/>
      </c>
      <c r="G40" s="14">
        <f t="shared" si="1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3"/>
        <v>0</v>
      </c>
      <c r="E41" s="18">
        <f t="shared" si="0"/>
        <v>0</v>
      </c>
      <c r="F41" s="46" t="str">
        <f t="shared" si="2"/>
        <v/>
      </c>
      <c r="G41" s="14">
        <f t="shared" si="1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3"/>
        <v>0</v>
      </c>
      <c r="E42" s="18">
        <f t="shared" si="0"/>
        <v>0</v>
      </c>
      <c r="F42" s="46" t="str">
        <f t="shared" si="2"/>
        <v/>
      </c>
      <c r="G42" s="14">
        <f t="shared" si="1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3"/>
        <v>0</v>
      </c>
      <c r="E43" s="22">
        <f t="shared" si="0"/>
        <v>0</v>
      </c>
      <c r="F43" s="46" t="str">
        <f t="shared" si="2"/>
        <v/>
      </c>
      <c r="G43" s="14">
        <f t="shared" si="1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>
        <f t="shared" si="3"/>
        <v>0</v>
      </c>
      <c r="E44" s="22">
        <f t="shared" si="0"/>
        <v>0</v>
      </c>
      <c r="F44" s="46" t="str">
        <f t="shared" si="2"/>
        <v/>
      </c>
      <c r="G44" s="14">
        <f t="shared" si="1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 t="shared" si="3"/>
        <v>0</v>
      </c>
      <c r="E45" s="22">
        <f t="shared" si="0"/>
        <v>0</v>
      </c>
      <c r="F45" s="46" t="str">
        <f t="shared" si="2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 t="shared" si="3"/>
        <v>0</v>
      </c>
      <c r="E46" s="22">
        <f t="shared" si="0"/>
        <v>0</v>
      </c>
      <c r="F46" s="46" t="str">
        <f t="shared" si="2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 t="shared" si="3"/>
        <v>0</v>
      </c>
      <c r="E47" s="22">
        <f t="shared" si="0"/>
        <v>0</v>
      </c>
      <c r="F47" s="46" t="str">
        <f t="shared" si="2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 t="shared" si="3"/>
        <v>0</v>
      </c>
      <c r="E48" s="22">
        <f t="shared" si="0"/>
        <v>0</v>
      </c>
      <c r="F48" s="46" t="str">
        <f t="shared" si="2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2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2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1">
        <v>42704</v>
      </c>
      <c r="B51" s="40">
        <v>155</v>
      </c>
      <c r="C51" s="40">
        <v>155</v>
      </c>
      <c r="D51" s="42">
        <v>7</v>
      </c>
      <c r="E51" s="18">
        <f t="shared" ref="E51:E103" si="5">IF(D51&gt;0,D51,0)</f>
        <v>7</v>
      </c>
      <c r="F51" s="46" t="str">
        <f t="shared" si="2"/>
        <v/>
      </c>
      <c r="G51" s="14">
        <f t="shared" si="4"/>
        <v>162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1">
        <v>42705</v>
      </c>
      <c r="B52" s="40">
        <v>152</v>
      </c>
      <c r="C52" s="40">
        <v>148</v>
      </c>
      <c r="D52" s="42">
        <v>0</v>
      </c>
      <c r="E52" s="18">
        <f t="shared" si="5"/>
        <v>0</v>
      </c>
      <c r="F52" s="46">
        <f t="shared" si="2"/>
        <v>7</v>
      </c>
      <c r="G52" s="14">
        <f t="shared" si="4"/>
        <v>152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1">
        <v>42706</v>
      </c>
      <c r="B53" s="40">
        <v>149</v>
      </c>
      <c r="C53" s="40">
        <v>148</v>
      </c>
      <c r="D53" s="42">
        <v>3</v>
      </c>
      <c r="E53" s="18">
        <f t="shared" si="5"/>
        <v>3</v>
      </c>
      <c r="F53" s="46">
        <f t="shared" si="2"/>
        <v>0</v>
      </c>
      <c r="G53" s="14">
        <f t="shared" si="4"/>
        <v>152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1">
        <v>42707</v>
      </c>
      <c r="B54" s="40">
        <v>146</v>
      </c>
      <c r="C54" s="40">
        <v>145</v>
      </c>
      <c r="D54" s="42">
        <v>0</v>
      </c>
      <c r="E54" s="18">
        <f t="shared" si="5"/>
        <v>0</v>
      </c>
      <c r="F54" s="46">
        <f t="shared" si="2"/>
        <v>3</v>
      </c>
      <c r="G54" s="14">
        <f t="shared" si="4"/>
        <v>146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1">
        <v>42708</v>
      </c>
      <c r="B55" s="40">
        <v>143</v>
      </c>
      <c r="C55" s="40">
        <v>145</v>
      </c>
      <c r="D55" s="42">
        <v>0</v>
      </c>
      <c r="E55" s="18">
        <f t="shared" si="5"/>
        <v>0</v>
      </c>
      <c r="F55" s="46">
        <f t="shared" si="2"/>
        <v>0</v>
      </c>
      <c r="G55" s="14">
        <f t="shared" si="4"/>
        <v>143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1">
        <v>42709</v>
      </c>
      <c r="B56" s="40">
        <v>140</v>
      </c>
      <c r="C56" s="40">
        <v>145</v>
      </c>
      <c r="D56" s="42">
        <v>8.5</v>
      </c>
      <c r="E56" s="18">
        <f t="shared" si="5"/>
        <v>8.5</v>
      </c>
      <c r="F56" s="46">
        <f t="shared" si="2"/>
        <v>0</v>
      </c>
      <c r="G56" s="14">
        <f t="shared" si="4"/>
        <v>148.5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1">
        <v>42710</v>
      </c>
      <c r="B57" s="40">
        <v>137</v>
      </c>
      <c r="C57" s="40">
        <v>137</v>
      </c>
      <c r="D57" s="42">
        <v>0</v>
      </c>
      <c r="E57" s="18">
        <f t="shared" si="5"/>
        <v>0</v>
      </c>
      <c r="F57" s="46">
        <f t="shared" si="2"/>
        <v>8</v>
      </c>
      <c r="G57" s="14">
        <f t="shared" si="4"/>
        <v>137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1">
        <v>42711</v>
      </c>
      <c r="B58" s="40">
        <v>134</v>
      </c>
      <c r="C58" s="40">
        <v>137</v>
      </c>
      <c r="D58" s="42">
        <v>0</v>
      </c>
      <c r="E58" s="18">
        <f t="shared" si="5"/>
        <v>0</v>
      </c>
      <c r="F58" s="46">
        <f t="shared" si="2"/>
        <v>0</v>
      </c>
      <c r="G58" s="14">
        <f t="shared" si="4"/>
        <v>134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1">
        <v>42712</v>
      </c>
      <c r="B59" s="40">
        <v>131</v>
      </c>
      <c r="C59" s="40">
        <v>137</v>
      </c>
      <c r="D59" s="42">
        <v>0</v>
      </c>
      <c r="E59" s="18">
        <f t="shared" si="5"/>
        <v>0</v>
      </c>
      <c r="F59" s="46">
        <f t="shared" si="2"/>
        <v>0</v>
      </c>
      <c r="G59" s="14">
        <f t="shared" si="4"/>
        <v>131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1">
        <v>42713</v>
      </c>
      <c r="B60" s="40">
        <v>128</v>
      </c>
      <c r="C60" s="40">
        <v>137</v>
      </c>
      <c r="D60" s="42">
        <v>0.7</v>
      </c>
      <c r="E60" s="18">
        <f t="shared" si="5"/>
        <v>0.7</v>
      </c>
      <c r="F60" s="46">
        <f t="shared" si="2"/>
        <v>0</v>
      </c>
      <c r="G60" s="14">
        <f t="shared" si="4"/>
        <v>128.69999999999999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1">
        <v>42714</v>
      </c>
      <c r="B61" s="40">
        <v>125</v>
      </c>
      <c r="C61" s="40">
        <v>136</v>
      </c>
      <c r="D61" s="42">
        <v>0</v>
      </c>
      <c r="E61" s="18">
        <f t="shared" si="5"/>
        <v>0</v>
      </c>
      <c r="F61" s="46">
        <f t="shared" si="2"/>
        <v>1</v>
      </c>
      <c r="G61" s="14">
        <f t="shared" si="4"/>
        <v>125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1">
        <v>42715</v>
      </c>
      <c r="B62" s="40">
        <v>122</v>
      </c>
      <c r="C62" s="40">
        <v>136</v>
      </c>
      <c r="D62" s="42">
        <v>1.4</v>
      </c>
      <c r="E62" s="18">
        <f t="shared" si="5"/>
        <v>1.4</v>
      </c>
      <c r="F62" s="46">
        <f t="shared" si="2"/>
        <v>0</v>
      </c>
      <c r="G62" s="14">
        <f t="shared" si="4"/>
        <v>123.4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1">
        <v>42716</v>
      </c>
      <c r="B63" s="40">
        <v>119</v>
      </c>
      <c r="C63" s="40">
        <v>134</v>
      </c>
      <c r="D63" s="42">
        <v>7.9</v>
      </c>
      <c r="E63" s="18">
        <f t="shared" si="5"/>
        <v>7.9</v>
      </c>
      <c r="F63" s="46">
        <f t="shared" si="2"/>
        <v>2</v>
      </c>
      <c r="G63" s="14">
        <f t="shared" si="4"/>
        <v>126.9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1">
        <v>42717</v>
      </c>
      <c r="B64" s="40">
        <v>116</v>
      </c>
      <c r="C64" s="40">
        <v>127</v>
      </c>
      <c r="D64" s="42">
        <v>0</v>
      </c>
      <c r="E64" s="18">
        <f t="shared" si="5"/>
        <v>0</v>
      </c>
      <c r="F64" s="46">
        <f t="shared" si="2"/>
        <v>7</v>
      </c>
      <c r="G64" s="14">
        <f t="shared" si="4"/>
        <v>116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1">
        <v>42718</v>
      </c>
      <c r="B65" s="40">
        <v>113</v>
      </c>
      <c r="C65" s="40">
        <v>127</v>
      </c>
      <c r="D65" s="42">
        <v>4.5</v>
      </c>
      <c r="E65" s="18">
        <f t="shared" si="5"/>
        <v>4.5</v>
      </c>
      <c r="F65" s="46">
        <f t="shared" si="2"/>
        <v>0</v>
      </c>
      <c r="G65" s="14">
        <f t="shared" si="4"/>
        <v>117.5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1">
        <v>42719</v>
      </c>
      <c r="B66" s="40">
        <v>110</v>
      </c>
      <c r="C66" s="40">
        <v>122</v>
      </c>
      <c r="D66" s="42">
        <v>15.5</v>
      </c>
      <c r="E66" s="18">
        <f t="shared" si="5"/>
        <v>15.5</v>
      </c>
      <c r="F66" s="46">
        <f t="shared" si="2"/>
        <v>5</v>
      </c>
      <c r="G66" s="14">
        <f t="shared" si="4"/>
        <v>125.5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1">
        <v>42720</v>
      </c>
      <c r="B67" s="40">
        <v>107</v>
      </c>
      <c r="C67" s="40">
        <v>107</v>
      </c>
      <c r="D67" s="42">
        <v>1.5</v>
      </c>
      <c r="E67" s="18">
        <f t="shared" si="5"/>
        <v>1.5</v>
      </c>
      <c r="F67" s="46">
        <f t="shared" si="2"/>
        <v>15</v>
      </c>
      <c r="G67" s="14">
        <f t="shared" si="4"/>
        <v>108.5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1">
        <v>42721</v>
      </c>
      <c r="B68" s="40">
        <v>104</v>
      </c>
      <c r="C68" s="40">
        <v>105</v>
      </c>
      <c r="D68" s="42">
        <v>1</v>
      </c>
      <c r="E68" s="18">
        <f t="shared" si="5"/>
        <v>1</v>
      </c>
      <c r="F68" s="46">
        <f t="shared" si="2"/>
        <v>2</v>
      </c>
      <c r="G68" s="14">
        <f t="shared" si="4"/>
        <v>105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1">
        <v>42722</v>
      </c>
      <c r="B69" s="40">
        <v>101</v>
      </c>
      <c r="C69" s="40">
        <v>104</v>
      </c>
      <c r="D69" s="42">
        <v>0.5</v>
      </c>
      <c r="E69" s="18">
        <f t="shared" si="5"/>
        <v>0.5</v>
      </c>
      <c r="F69" s="46">
        <f t="shared" ref="F69:F111" si="6">IF(B68,C68-C69,"")</f>
        <v>1</v>
      </c>
      <c r="G69" s="14">
        <f t="shared" si="4"/>
        <v>101.5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1">
        <v>42723</v>
      </c>
      <c r="B70" s="40">
        <v>98</v>
      </c>
      <c r="C70" s="40">
        <v>104</v>
      </c>
      <c r="D70" s="42">
        <v>2.8</v>
      </c>
      <c r="E70" s="18">
        <f t="shared" si="5"/>
        <v>2.8</v>
      </c>
      <c r="F70" s="46">
        <f t="shared" si="6"/>
        <v>0</v>
      </c>
      <c r="G70" s="14">
        <f t="shared" si="4"/>
        <v>100.8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1">
        <v>42724</v>
      </c>
      <c r="B71" s="40">
        <v>95</v>
      </c>
      <c r="C71" s="40">
        <v>101</v>
      </c>
      <c r="D71" s="42">
        <v>0</v>
      </c>
      <c r="E71" s="18">
        <f t="shared" si="5"/>
        <v>0</v>
      </c>
      <c r="F71" s="46">
        <f t="shared" si="6"/>
        <v>3</v>
      </c>
      <c r="G71" s="14">
        <f t="shared" si="4"/>
        <v>95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1">
        <v>42725</v>
      </c>
      <c r="B72" s="40">
        <v>92</v>
      </c>
      <c r="C72" s="40">
        <v>101</v>
      </c>
      <c r="D72" s="42">
        <v>0</v>
      </c>
      <c r="E72" s="18">
        <f t="shared" si="5"/>
        <v>0</v>
      </c>
      <c r="F72" s="46">
        <f t="shared" si="6"/>
        <v>0</v>
      </c>
      <c r="G72" s="14">
        <f t="shared" si="4"/>
        <v>92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1">
        <v>42726</v>
      </c>
      <c r="B73" s="40">
        <v>89</v>
      </c>
      <c r="C73" s="40">
        <v>101</v>
      </c>
      <c r="D73" s="42">
        <v>0</v>
      </c>
      <c r="E73" s="18">
        <f t="shared" si="5"/>
        <v>0</v>
      </c>
      <c r="F73" s="46">
        <f t="shared" si="6"/>
        <v>0</v>
      </c>
      <c r="G73" s="14">
        <f t="shared" si="4"/>
        <v>89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1">
        <v>42727</v>
      </c>
      <c r="B74" s="40">
        <v>86</v>
      </c>
      <c r="C74" s="40">
        <v>101</v>
      </c>
      <c r="D74" s="42">
        <v>0</v>
      </c>
      <c r="E74" s="18">
        <f t="shared" si="5"/>
        <v>0</v>
      </c>
      <c r="F74" s="46">
        <f t="shared" si="6"/>
        <v>0</v>
      </c>
      <c r="G74" s="14">
        <f t="shared" si="4"/>
        <v>86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1">
        <v>42728</v>
      </c>
      <c r="B75" s="40">
        <v>83</v>
      </c>
      <c r="C75" s="40">
        <v>101</v>
      </c>
      <c r="D75" s="42">
        <v>0</v>
      </c>
      <c r="E75" s="18">
        <f t="shared" si="5"/>
        <v>0</v>
      </c>
      <c r="F75" s="46">
        <f t="shared" si="6"/>
        <v>0</v>
      </c>
      <c r="G75" s="14">
        <f t="shared" si="4"/>
        <v>83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1">
        <v>42729</v>
      </c>
      <c r="B76" s="40">
        <v>80</v>
      </c>
      <c r="C76" s="40">
        <v>101</v>
      </c>
      <c r="D76" s="42">
        <v>0</v>
      </c>
      <c r="E76" s="18">
        <f t="shared" si="5"/>
        <v>0</v>
      </c>
      <c r="F76" s="46">
        <f t="shared" si="6"/>
        <v>0</v>
      </c>
      <c r="G76" s="14">
        <f t="shared" si="4"/>
        <v>80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1">
        <v>42730</v>
      </c>
      <c r="B77" s="40">
        <v>78</v>
      </c>
      <c r="C77" s="40">
        <v>101</v>
      </c>
      <c r="D77" s="42">
        <v>5</v>
      </c>
      <c r="E77" s="18">
        <f t="shared" si="5"/>
        <v>5</v>
      </c>
      <c r="F77" s="46">
        <f t="shared" si="6"/>
        <v>0</v>
      </c>
      <c r="G77" s="14">
        <f t="shared" si="4"/>
        <v>83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1">
        <v>42731</v>
      </c>
      <c r="B78" s="40">
        <v>75</v>
      </c>
      <c r="C78" s="40">
        <v>96</v>
      </c>
      <c r="D78" s="42">
        <v>2</v>
      </c>
      <c r="E78" s="18">
        <f t="shared" si="5"/>
        <v>2</v>
      </c>
      <c r="F78" s="46">
        <f t="shared" si="6"/>
        <v>5</v>
      </c>
      <c r="G78" s="14">
        <f t="shared" si="4"/>
        <v>77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1">
        <v>42732</v>
      </c>
      <c r="B79" s="40">
        <v>72</v>
      </c>
      <c r="C79" s="40">
        <v>94</v>
      </c>
      <c r="D79" s="42">
        <v>9.5</v>
      </c>
      <c r="E79" s="18">
        <f t="shared" si="5"/>
        <v>9.5</v>
      </c>
      <c r="F79" s="46">
        <f t="shared" si="6"/>
        <v>2</v>
      </c>
      <c r="G79" s="14">
        <f t="shared" si="4"/>
        <v>81.5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1">
        <v>42733</v>
      </c>
      <c r="B80" s="40">
        <v>69</v>
      </c>
      <c r="C80" s="40">
        <v>84</v>
      </c>
      <c r="D80" s="42">
        <v>2</v>
      </c>
      <c r="E80" s="18">
        <f t="shared" si="5"/>
        <v>2</v>
      </c>
      <c r="F80" s="46">
        <f t="shared" si="6"/>
        <v>10</v>
      </c>
      <c r="G80" s="14">
        <f t="shared" si="4"/>
        <v>71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1">
        <v>42734</v>
      </c>
      <c r="B81" s="40">
        <v>66</v>
      </c>
      <c r="C81" s="40">
        <v>82</v>
      </c>
      <c r="D81" s="42">
        <v>1</v>
      </c>
      <c r="E81" s="18">
        <f t="shared" si="5"/>
        <v>1</v>
      </c>
      <c r="F81" s="46">
        <f t="shared" si="6"/>
        <v>2</v>
      </c>
      <c r="G81" s="14">
        <f t="shared" si="4"/>
        <v>67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1">
        <v>42735</v>
      </c>
      <c r="B82" s="40">
        <v>63</v>
      </c>
      <c r="C82" s="40">
        <v>81</v>
      </c>
      <c r="D82" s="42">
        <v>3.7</v>
      </c>
      <c r="E82" s="18">
        <f t="shared" si="5"/>
        <v>3.7</v>
      </c>
      <c r="F82" s="46">
        <f t="shared" si="6"/>
        <v>1</v>
      </c>
      <c r="G82" s="14">
        <f t="shared" si="4"/>
        <v>66.7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1">
        <v>42736</v>
      </c>
      <c r="B83" s="40">
        <v>60</v>
      </c>
      <c r="C83" s="40">
        <v>78</v>
      </c>
      <c r="D83" s="42">
        <v>2</v>
      </c>
      <c r="E83" s="18">
        <f t="shared" si="5"/>
        <v>2</v>
      </c>
      <c r="F83" s="46">
        <f t="shared" si="6"/>
        <v>3</v>
      </c>
      <c r="G83" s="14">
        <f t="shared" si="4"/>
        <v>62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1">
        <v>42737</v>
      </c>
      <c r="B84" s="40">
        <v>57</v>
      </c>
      <c r="C84" s="40">
        <v>76</v>
      </c>
      <c r="D84" s="42">
        <v>10.5</v>
      </c>
      <c r="E84" s="18">
        <f t="shared" si="5"/>
        <v>10.5</v>
      </c>
      <c r="F84" s="46">
        <f t="shared" si="6"/>
        <v>2</v>
      </c>
      <c r="G84" s="14">
        <f t="shared" si="4"/>
        <v>67.5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1">
        <v>42738</v>
      </c>
      <c r="B85" s="40">
        <v>54</v>
      </c>
      <c r="C85" s="40">
        <v>65</v>
      </c>
      <c r="D85" s="42">
        <v>0</v>
      </c>
      <c r="E85" s="18">
        <f t="shared" si="5"/>
        <v>0</v>
      </c>
      <c r="F85" s="46">
        <f t="shared" si="6"/>
        <v>11</v>
      </c>
      <c r="G85" s="14">
        <f t="shared" si="4"/>
        <v>54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1">
        <v>42739</v>
      </c>
      <c r="B86" s="40">
        <v>51</v>
      </c>
      <c r="C86" s="40">
        <v>65</v>
      </c>
      <c r="D86" s="42">
        <v>7</v>
      </c>
      <c r="E86" s="18">
        <f t="shared" si="5"/>
        <v>7</v>
      </c>
      <c r="F86" s="46">
        <f t="shared" si="6"/>
        <v>0</v>
      </c>
      <c r="G86" s="14">
        <f t="shared" si="4"/>
        <v>58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1">
        <v>42740</v>
      </c>
      <c r="B87" s="40">
        <v>48</v>
      </c>
      <c r="C87" s="40">
        <v>58</v>
      </c>
      <c r="D87" s="42">
        <v>0</v>
      </c>
      <c r="E87" s="18">
        <f t="shared" si="5"/>
        <v>0</v>
      </c>
      <c r="F87" s="46">
        <f t="shared" si="6"/>
        <v>7</v>
      </c>
      <c r="G87" s="14">
        <f t="shared" si="4"/>
        <v>48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1">
        <v>42741</v>
      </c>
      <c r="B88" s="40">
        <v>45</v>
      </c>
      <c r="C88" s="40">
        <v>58</v>
      </c>
      <c r="D88" s="42">
        <v>0</v>
      </c>
      <c r="E88" s="18">
        <f t="shared" si="5"/>
        <v>0</v>
      </c>
      <c r="F88" s="46">
        <f t="shared" si="6"/>
        <v>0</v>
      </c>
      <c r="G88" s="14">
        <f t="shared" si="4"/>
        <v>45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1">
        <v>42742</v>
      </c>
      <c r="B89" s="40">
        <v>42</v>
      </c>
      <c r="C89" s="40">
        <v>58</v>
      </c>
      <c r="D89" s="42">
        <v>0</v>
      </c>
      <c r="E89" s="18">
        <f t="shared" si="5"/>
        <v>0</v>
      </c>
      <c r="F89" s="46">
        <f t="shared" si="6"/>
        <v>0</v>
      </c>
      <c r="G89" s="14">
        <f t="shared" si="4"/>
        <v>42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1">
        <v>42743</v>
      </c>
      <c r="B90" s="40">
        <v>39</v>
      </c>
      <c r="C90" s="40">
        <v>58</v>
      </c>
      <c r="D90" s="42">
        <v>0</v>
      </c>
      <c r="E90" s="18">
        <f t="shared" si="5"/>
        <v>0</v>
      </c>
      <c r="F90" s="46">
        <f t="shared" si="6"/>
        <v>0</v>
      </c>
      <c r="G90" s="14">
        <f t="shared" si="4"/>
        <v>39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1">
        <v>42744</v>
      </c>
      <c r="B91" s="40">
        <v>36</v>
      </c>
      <c r="C91" s="40">
        <v>58</v>
      </c>
      <c r="D91" s="42">
        <v>3</v>
      </c>
      <c r="E91" s="18">
        <f t="shared" si="5"/>
        <v>3</v>
      </c>
      <c r="F91" s="46">
        <f t="shared" si="6"/>
        <v>0</v>
      </c>
      <c r="G91" s="14">
        <f t="shared" si="4"/>
        <v>39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1">
        <v>42745</v>
      </c>
      <c r="B92" s="40">
        <v>33</v>
      </c>
      <c r="C92" s="40">
        <v>55</v>
      </c>
      <c r="D92" s="42">
        <v>9.5</v>
      </c>
      <c r="E92" s="18">
        <f t="shared" si="5"/>
        <v>9.5</v>
      </c>
      <c r="F92" s="46">
        <f t="shared" si="6"/>
        <v>3</v>
      </c>
      <c r="G92" s="14">
        <f t="shared" si="4"/>
        <v>42.5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1">
        <v>42746</v>
      </c>
      <c r="B93" s="40">
        <v>30</v>
      </c>
      <c r="C93" s="40">
        <v>46</v>
      </c>
      <c r="D93" s="42">
        <v>0</v>
      </c>
      <c r="E93" s="18">
        <f t="shared" si="5"/>
        <v>0</v>
      </c>
      <c r="F93" s="46">
        <f t="shared" si="6"/>
        <v>9</v>
      </c>
      <c r="G93" s="14">
        <f t="shared" si="4"/>
        <v>30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1">
        <v>42747</v>
      </c>
      <c r="B94" s="40">
        <v>27</v>
      </c>
      <c r="C94" s="40">
        <v>46</v>
      </c>
      <c r="D94" s="42">
        <v>0</v>
      </c>
      <c r="E94" s="18">
        <f t="shared" si="5"/>
        <v>0</v>
      </c>
      <c r="F94" s="46">
        <f t="shared" si="6"/>
        <v>0</v>
      </c>
      <c r="G94" s="14">
        <f t="shared" si="4"/>
        <v>27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1">
        <v>42748</v>
      </c>
      <c r="B95" s="40">
        <v>24</v>
      </c>
      <c r="C95" s="40">
        <v>46</v>
      </c>
      <c r="D95" s="42">
        <v>0</v>
      </c>
      <c r="E95" s="18">
        <f t="shared" si="5"/>
        <v>0</v>
      </c>
      <c r="F95" s="46">
        <f t="shared" si="6"/>
        <v>0</v>
      </c>
      <c r="G95" s="14">
        <f t="shared" si="4"/>
        <v>24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1">
        <v>42749</v>
      </c>
      <c r="B96" s="40">
        <v>21</v>
      </c>
      <c r="C96" s="40">
        <v>46</v>
      </c>
      <c r="D96" s="42">
        <v>2.5</v>
      </c>
      <c r="E96" s="18">
        <f t="shared" si="5"/>
        <v>2.5</v>
      </c>
      <c r="F96" s="46">
        <f t="shared" si="6"/>
        <v>0</v>
      </c>
      <c r="G96" s="14">
        <f t="shared" si="4"/>
        <v>23.5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1">
        <v>42750</v>
      </c>
      <c r="B97" s="40">
        <v>18</v>
      </c>
      <c r="C97" s="40">
        <v>43</v>
      </c>
      <c r="D97" s="42">
        <v>4.5</v>
      </c>
      <c r="E97" s="18">
        <f t="shared" si="5"/>
        <v>4.5</v>
      </c>
      <c r="F97" s="46">
        <f t="shared" si="6"/>
        <v>3</v>
      </c>
      <c r="G97" s="14">
        <f t="shared" si="4"/>
        <v>22.5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1">
        <v>42751</v>
      </c>
      <c r="B98" s="40">
        <v>15</v>
      </c>
      <c r="C98" s="40">
        <v>39</v>
      </c>
      <c r="D98" s="42">
        <v>0</v>
      </c>
      <c r="E98" s="18">
        <f t="shared" si="5"/>
        <v>0</v>
      </c>
      <c r="F98" s="46">
        <f t="shared" si="6"/>
        <v>4</v>
      </c>
      <c r="G98" s="14">
        <f t="shared" si="4"/>
        <v>15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1">
        <v>42752</v>
      </c>
      <c r="B99" s="40">
        <v>12</v>
      </c>
      <c r="C99" s="40">
        <v>39</v>
      </c>
      <c r="D99" s="42">
        <v>4</v>
      </c>
      <c r="E99" s="18">
        <f t="shared" si="5"/>
        <v>4</v>
      </c>
      <c r="F99" s="46">
        <f t="shared" si="6"/>
        <v>0</v>
      </c>
      <c r="G99" s="14">
        <f t="shared" si="4"/>
        <v>16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1">
        <v>42753</v>
      </c>
      <c r="B100" s="40">
        <v>9</v>
      </c>
      <c r="C100" s="40">
        <v>35</v>
      </c>
      <c r="D100" s="42">
        <v>5.2</v>
      </c>
      <c r="E100" s="18">
        <f t="shared" si="5"/>
        <v>5.2</v>
      </c>
      <c r="F100" s="46">
        <f t="shared" si="6"/>
        <v>4</v>
      </c>
      <c r="G100" s="14">
        <f t="shared" si="4"/>
        <v>14.2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1">
        <v>42754</v>
      </c>
      <c r="B101" s="40">
        <v>6</v>
      </c>
      <c r="C101" s="40">
        <v>29</v>
      </c>
      <c r="D101" s="42">
        <v>13</v>
      </c>
      <c r="E101" s="18">
        <f t="shared" si="5"/>
        <v>13</v>
      </c>
      <c r="F101" s="46">
        <f t="shared" si="6"/>
        <v>6</v>
      </c>
      <c r="G101" s="14">
        <f t="shared" si="4"/>
        <v>19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1">
        <v>42755</v>
      </c>
      <c r="B102" s="40">
        <v>3</v>
      </c>
      <c r="C102" s="40">
        <v>16</v>
      </c>
      <c r="D102" s="42">
        <v>16.3</v>
      </c>
      <c r="E102" s="18">
        <f t="shared" si="5"/>
        <v>16.3</v>
      </c>
      <c r="F102" s="46">
        <f t="shared" si="6"/>
        <v>13</v>
      </c>
      <c r="G102" s="14">
        <f t="shared" si="4"/>
        <v>19.3</v>
      </c>
      <c r="H102" s="5"/>
      <c r="I102" s="5"/>
      <c r="J102" s="5"/>
      <c r="K102" s="5"/>
      <c r="L102" s="5"/>
      <c r="M102" s="5"/>
      <c r="N102" s="5"/>
    </row>
    <row r="103" spans="1:14" ht="13.5" thickBot="1" x14ac:dyDescent="0.25">
      <c r="A103" s="43">
        <v>42756</v>
      </c>
      <c r="B103" s="44">
        <v>0</v>
      </c>
      <c r="C103" s="44">
        <v>0</v>
      </c>
      <c r="D103" s="45">
        <v>0</v>
      </c>
      <c r="E103" s="18">
        <f t="shared" si="5"/>
        <v>0</v>
      </c>
      <c r="F103" s="46">
        <f t="shared" si="6"/>
        <v>16</v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6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6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6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6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6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6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6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6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85</v>
      </c>
      <c r="K2" s="7">
        <f>B51</f>
        <v>144</v>
      </c>
      <c r="L2" s="5"/>
      <c r="M2" s="5"/>
      <c r="N2" s="5"/>
    </row>
    <row r="3" spans="1:14" ht="15.75" customHeight="1" thickBot="1" x14ac:dyDescent="0.25">
      <c r="A3" s="40" t="s">
        <v>295</v>
      </c>
      <c r="B3" s="40">
        <v>85</v>
      </c>
      <c r="C3" s="42">
        <v>85</v>
      </c>
      <c r="D3" s="17">
        <f t="shared" ref="D3:D33" si="0">C3-B3</f>
        <v>0</v>
      </c>
      <c r="E3" s="18">
        <f t="shared" ref="E3:E33" si="1">IF(D3&gt;0,D3,0)</f>
        <v>0</v>
      </c>
      <c r="F3" s="46"/>
      <c r="G3" s="14">
        <f t="shared" ref="G3:G33" si="2">B3+E3</f>
        <v>85</v>
      </c>
      <c r="H3" s="5"/>
      <c r="I3" s="6" t="s">
        <v>139</v>
      </c>
      <c r="J3" s="7">
        <f>COUNTIF(B3:B48,"&gt;0")</f>
        <v>30</v>
      </c>
      <c r="K3" s="7">
        <f>COUNTIF(B51:B111,"&gt;0")</f>
        <v>53</v>
      </c>
      <c r="L3" s="5"/>
      <c r="M3" s="5"/>
      <c r="N3" s="5"/>
    </row>
    <row r="4" spans="1:14" ht="15.75" customHeight="1" thickBot="1" x14ac:dyDescent="0.25">
      <c r="A4" s="40" t="s">
        <v>296</v>
      </c>
      <c r="B4" s="40">
        <v>82</v>
      </c>
      <c r="C4" s="42">
        <v>73</v>
      </c>
      <c r="D4" s="17">
        <f t="shared" si="0"/>
        <v>-9</v>
      </c>
      <c r="E4" s="18">
        <f t="shared" si="1"/>
        <v>0</v>
      </c>
      <c r="F4" s="46">
        <f>IF(B3,C3-C4,"")</f>
        <v>12</v>
      </c>
      <c r="G4" s="14">
        <f t="shared" si="2"/>
        <v>82</v>
      </c>
      <c r="H4" s="5"/>
      <c r="I4" s="6" t="s">
        <v>2</v>
      </c>
      <c r="J4" s="7">
        <f>MAX(D3:D48)</f>
        <v>29</v>
      </c>
      <c r="K4" s="7">
        <f>MAX(D51:D111)</f>
        <v>24</v>
      </c>
      <c r="L4" s="5" t="s">
        <v>144</v>
      </c>
      <c r="M4" s="5"/>
      <c r="N4" s="5"/>
    </row>
    <row r="5" spans="1:14" ht="15.75" customHeight="1" thickBot="1" x14ac:dyDescent="0.25">
      <c r="A5" s="40" t="s">
        <v>297</v>
      </c>
      <c r="B5" s="40">
        <v>79</v>
      </c>
      <c r="C5" s="42">
        <v>73</v>
      </c>
      <c r="D5" s="17">
        <f t="shared" si="0"/>
        <v>-6</v>
      </c>
      <c r="E5" s="18">
        <f t="shared" si="1"/>
        <v>0</v>
      </c>
      <c r="F5" s="46">
        <f t="shared" ref="F5:F68" si="3">IF(B4,C4-C5,"")</f>
        <v>0</v>
      </c>
      <c r="G5" s="14">
        <f t="shared" si="2"/>
        <v>79</v>
      </c>
      <c r="H5" s="5"/>
      <c r="I5" s="6" t="s">
        <v>3</v>
      </c>
      <c r="J5" s="7">
        <f>MIN(D3:D48)</f>
        <v>-9</v>
      </c>
      <c r="K5" s="7">
        <f>MIN(D51:D111)</f>
        <v>-29</v>
      </c>
      <c r="L5" s="5" t="s">
        <v>145</v>
      </c>
      <c r="M5" s="5"/>
      <c r="N5" s="5"/>
    </row>
    <row r="6" spans="1:14" ht="15.75" customHeight="1" thickBot="1" x14ac:dyDescent="0.25">
      <c r="A6" s="40" t="s">
        <v>298</v>
      </c>
      <c r="B6" s="40">
        <v>77</v>
      </c>
      <c r="C6" s="42">
        <v>73</v>
      </c>
      <c r="D6" s="17">
        <f t="shared" si="0"/>
        <v>-4</v>
      </c>
      <c r="E6" s="18">
        <f t="shared" si="1"/>
        <v>0</v>
      </c>
      <c r="F6" s="46">
        <f t="shared" si="3"/>
        <v>0</v>
      </c>
      <c r="G6" s="14">
        <f t="shared" si="2"/>
        <v>77</v>
      </c>
      <c r="H6" s="5"/>
      <c r="I6" s="6" t="s">
        <v>4</v>
      </c>
      <c r="J6" s="7">
        <f>AVERAGE(D3:D48)</f>
        <v>5.161290322580645</v>
      </c>
      <c r="K6" s="7">
        <f>AVERAGE(D51:D111)</f>
        <v>3.7222222222222223</v>
      </c>
      <c r="L6" s="5" t="s">
        <v>0</v>
      </c>
      <c r="M6" s="5"/>
      <c r="N6" s="5"/>
    </row>
    <row r="7" spans="1:14" ht="15.75" customHeight="1" thickBot="1" x14ac:dyDescent="0.25">
      <c r="A7" s="40" t="s">
        <v>299</v>
      </c>
      <c r="B7" s="40">
        <v>74</v>
      </c>
      <c r="C7" s="42">
        <v>73</v>
      </c>
      <c r="D7" s="17">
        <f t="shared" si="0"/>
        <v>-1</v>
      </c>
      <c r="E7" s="18">
        <f t="shared" si="1"/>
        <v>0</v>
      </c>
      <c r="F7" s="46">
        <f t="shared" si="3"/>
        <v>0</v>
      </c>
      <c r="G7" s="14">
        <f t="shared" si="2"/>
        <v>74</v>
      </c>
      <c r="H7" s="5"/>
      <c r="I7" s="6" t="s">
        <v>140</v>
      </c>
      <c r="J7" s="7">
        <f>STDEV(D3:D48)</f>
        <v>11.033575347376596</v>
      </c>
      <c r="K7" s="7">
        <f>STDEV(D51:D111)</f>
        <v>12.758151913642207</v>
      </c>
      <c r="L7" s="5" t="s">
        <v>191</v>
      </c>
      <c r="M7" s="5"/>
      <c r="N7" s="5"/>
    </row>
    <row r="8" spans="1:14" ht="15.75" customHeight="1" thickBot="1" x14ac:dyDescent="0.25">
      <c r="A8" s="40" t="s">
        <v>300</v>
      </c>
      <c r="B8" s="40">
        <v>71</v>
      </c>
      <c r="C8" s="42">
        <v>73</v>
      </c>
      <c r="D8" s="17">
        <f t="shared" si="0"/>
        <v>2</v>
      </c>
      <c r="E8" s="18">
        <f t="shared" si="1"/>
        <v>2</v>
      </c>
      <c r="F8" s="46">
        <f t="shared" si="3"/>
        <v>0</v>
      </c>
      <c r="G8" s="14">
        <f t="shared" si="2"/>
        <v>73</v>
      </c>
      <c r="H8" s="5"/>
      <c r="I8" s="6" t="s">
        <v>5</v>
      </c>
      <c r="J8" s="8">
        <f>COUNTIF(E3:E48,"&gt;0")/J3</f>
        <v>0.6</v>
      </c>
      <c r="K8" s="8">
        <f>COUNTIF(E51:E111,"&gt;0")/K3</f>
        <v>0.71698113207547165</v>
      </c>
      <c r="L8" s="5" t="s">
        <v>146</v>
      </c>
      <c r="M8" s="5"/>
      <c r="N8" s="5"/>
    </row>
    <row r="9" spans="1:14" ht="15.75" customHeight="1" thickBot="1" x14ac:dyDescent="0.25">
      <c r="A9" s="40" t="s">
        <v>301</v>
      </c>
      <c r="B9" s="40">
        <v>68</v>
      </c>
      <c r="C9" s="42">
        <v>73</v>
      </c>
      <c r="D9" s="17">
        <f t="shared" si="0"/>
        <v>5</v>
      </c>
      <c r="E9" s="18">
        <f t="shared" si="1"/>
        <v>5</v>
      </c>
      <c r="F9" s="46">
        <f t="shared" si="3"/>
        <v>0</v>
      </c>
      <c r="G9" s="14">
        <f t="shared" si="2"/>
        <v>73</v>
      </c>
      <c r="H9" s="5"/>
      <c r="I9" s="6" t="s">
        <v>6</v>
      </c>
      <c r="J9" s="9">
        <f>SUM(E3:E48)</f>
        <v>218</v>
      </c>
      <c r="K9" s="10">
        <f>SUM(E51:E111)</f>
        <v>385</v>
      </c>
      <c r="L9" s="5" t="s">
        <v>147</v>
      </c>
      <c r="M9" s="5"/>
      <c r="N9" s="5"/>
    </row>
    <row r="10" spans="1:14" ht="15.75" customHeight="1" thickBot="1" x14ac:dyDescent="0.25">
      <c r="A10" s="40" t="s">
        <v>302</v>
      </c>
      <c r="B10" s="40">
        <v>65</v>
      </c>
      <c r="C10" s="42">
        <v>73</v>
      </c>
      <c r="D10" s="17">
        <f t="shared" si="0"/>
        <v>8</v>
      </c>
      <c r="E10" s="18">
        <f t="shared" si="1"/>
        <v>8</v>
      </c>
      <c r="F10" s="46">
        <f t="shared" si="3"/>
        <v>0</v>
      </c>
      <c r="G10" s="14">
        <f t="shared" si="2"/>
        <v>73</v>
      </c>
      <c r="H10" s="5"/>
      <c r="I10" s="7" t="s">
        <v>69</v>
      </c>
      <c r="J10" s="7">
        <f>J9/J2</f>
        <v>2.5647058823529414</v>
      </c>
      <c r="K10" s="7">
        <f>K9/K2</f>
        <v>2.6736111111111112</v>
      </c>
      <c r="L10" s="5" t="s">
        <v>148</v>
      </c>
      <c r="M10" s="5"/>
      <c r="N10" s="5"/>
    </row>
    <row r="11" spans="1:14" ht="15.75" customHeight="1" thickBot="1" x14ac:dyDescent="0.25">
      <c r="A11" s="41">
        <v>42380</v>
      </c>
      <c r="B11" s="40">
        <v>62</v>
      </c>
      <c r="C11" s="42">
        <v>63</v>
      </c>
      <c r="D11" s="17">
        <f t="shared" si="0"/>
        <v>1</v>
      </c>
      <c r="E11" s="18">
        <f t="shared" si="1"/>
        <v>1</v>
      </c>
      <c r="F11" s="46">
        <f t="shared" si="3"/>
        <v>10</v>
      </c>
      <c r="G11" s="14">
        <f t="shared" si="2"/>
        <v>63</v>
      </c>
      <c r="H11" s="5"/>
      <c r="I11" s="7" t="s">
        <v>141</v>
      </c>
      <c r="J11" s="7">
        <f>SUM(C3:C48)/SUM(B3:B48)</f>
        <v>1.1212121212121211</v>
      </c>
      <c r="K11" s="7">
        <f>SUM(C51:C111)/SUM(B51:B111)</f>
        <v>1.0516975308641976</v>
      </c>
      <c r="L11" s="5" t="s">
        <v>149</v>
      </c>
      <c r="M11" s="5"/>
      <c r="N11" s="5"/>
    </row>
    <row r="12" spans="1:14" ht="15.75" customHeight="1" thickBot="1" x14ac:dyDescent="0.25">
      <c r="A12" s="41">
        <v>42411</v>
      </c>
      <c r="B12" s="40">
        <v>60</v>
      </c>
      <c r="C12" s="42">
        <v>63</v>
      </c>
      <c r="D12" s="17">
        <f t="shared" si="0"/>
        <v>3</v>
      </c>
      <c r="E12" s="18">
        <f t="shared" si="1"/>
        <v>3</v>
      </c>
      <c r="F12" s="46">
        <f t="shared" si="3"/>
        <v>0</v>
      </c>
      <c r="G12" s="14">
        <f t="shared" si="2"/>
        <v>63</v>
      </c>
      <c r="H12" s="5"/>
      <c r="I12" s="11" t="s">
        <v>142</v>
      </c>
      <c r="J12" s="7">
        <v>8.7899999999999991</v>
      </c>
      <c r="K12" s="7">
        <v>8.1</v>
      </c>
      <c r="L12" s="5"/>
      <c r="M12" s="5"/>
      <c r="N12" s="5"/>
    </row>
    <row r="13" spans="1:14" ht="15.75" customHeight="1" thickBot="1" x14ac:dyDescent="0.25">
      <c r="A13" s="41">
        <v>42440</v>
      </c>
      <c r="B13" s="40">
        <v>57</v>
      </c>
      <c r="C13" s="42">
        <v>63</v>
      </c>
      <c r="D13" s="17">
        <f t="shared" si="0"/>
        <v>6</v>
      </c>
      <c r="E13" s="18">
        <f t="shared" si="1"/>
        <v>6</v>
      </c>
      <c r="F13" s="46">
        <f t="shared" si="3"/>
        <v>0</v>
      </c>
      <c r="G13" s="14">
        <f t="shared" si="2"/>
        <v>63</v>
      </c>
      <c r="H13" s="5"/>
      <c r="I13" s="7" t="s">
        <v>143</v>
      </c>
      <c r="J13" s="23">
        <f>1/J11</f>
        <v>0.891891891891892</v>
      </c>
      <c r="K13" s="23">
        <f>1/K11</f>
        <v>0.95084372707263387</v>
      </c>
      <c r="L13" s="5"/>
      <c r="M13" s="5"/>
      <c r="N13" s="5"/>
    </row>
    <row r="14" spans="1:14" ht="15.75" customHeight="1" thickBot="1" x14ac:dyDescent="0.25">
      <c r="A14" s="41">
        <v>42471</v>
      </c>
      <c r="B14" s="40">
        <v>54</v>
      </c>
      <c r="C14" s="42">
        <v>61</v>
      </c>
      <c r="D14" s="17">
        <f t="shared" si="0"/>
        <v>7</v>
      </c>
      <c r="E14" s="18">
        <f t="shared" si="1"/>
        <v>7</v>
      </c>
      <c r="F14" s="46">
        <f t="shared" si="3"/>
        <v>2</v>
      </c>
      <c r="G14" s="14">
        <f t="shared" si="2"/>
        <v>61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thickBot="1" x14ac:dyDescent="0.25">
      <c r="A15" s="41">
        <v>42501</v>
      </c>
      <c r="B15" s="40">
        <v>51</v>
      </c>
      <c r="C15" s="42">
        <v>59</v>
      </c>
      <c r="D15" s="17">
        <f t="shared" si="0"/>
        <v>8</v>
      </c>
      <c r="E15" s="18">
        <f t="shared" si="1"/>
        <v>8</v>
      </c>
      <c r="F15" s="46">
        <f t="shared" si="3"/>
        <v>2</v>
      </c>
      <c r="G15" s="14">
        <f t="shared" si="2"/>
        <v>59</v>
      </c>
      <c r="H15" s="5"/>
      <c r="I15" s="7" t="s">
        <v>266</v>
      </c>
      <c r="J15" s="7">
        <f>(SUMPRODUCT(D3:D48,D3:D48))/J2</f>
        <v>52.682352941176468</v>
      </c>
      <c r="K15" s="7">
        <f>(SUMPRODUCT(D51:D111,D51:D111))/K2</f>
        <v>65.104166666666671</v>
      </c>
      <c r="L15" s="5"/>
      <c r="M15" s="5"/>
      <c r="N15" s="5"/>
    </row>
    <row r="16" spans="1:14" ht="15.75" customHeight="1" thickBot="1" x14ac:dyDescent="0.25">
      <c r="A16" s="41">
        <v>42532</v>
      </c>
      <c r="B16" s="40">
        <v>48</v>
      </c>
      <c r="C16" s="42">
        <v>59</v>
      </c>
      <c r="D16" s="17">
        <f t="shared" si="0"/>
        <v>11</v>
      </c>
      <c r="E16" s="18">
        <f t="shared" si="1"/>
        <v>11</v>
      </c>
      <c r="F16" s="46">
        <f t="shared" si="3"/>
        <v>0</v>
      </c>
      <c r="G16" s="14">
        <f t="shared" si="2"/>
        <v>59</v>
      </c>
      <c r="H16" s="5"/>
      <c r="I16" s="7" t="s">
        <v>267</v>
      </c>
      <c r="J16" s="7">
        <f>ABS(1-J13)</f>
        <v>0.108108108108108</v>
      </c>
      <c r="K16" s="7">
        <f>ABS(1-K13)</f>
        <v>4.9156272927366129E-2</v>
      </c>
      <c r="L16" s="5"/>
      <c r="M16" s="5"/>
      <c r="N16" s="5"/>
    </row>
    <row r="17" spans="1:14" ht="15.75" customHeight="1" thickBot="1" x14ac:dyDescent="0.25">
      <c r="A17" s="41">
        <v>42562</v>
      </c>
      <c r="B17" s="40">
        <v>45</v>
      </c>
      <c r="C17" s="42">
        <v>59</v>
      </c>
      <c r="D17" s="17">
        <f t="shared" si="0"/>
        <v>14</v>
      </c>
      <c r="E17" s="18">
        <f t="shared" si="1"/>
        <v>14</v>
      </c>
      <c r="F17" s="46">
        <f t="shared" si="3"/>
        <v>0</v>
      </c>
      <c r="G17" s="14">
        <f t="shared" si="2"/>
        <v>59</v>
      </c>
      <c r="H17" s="5"/>
      <c r="I17" s="7" t="s">
        <v>287</v>
      </c>
      <c r="J17" s="26">
        <f>J2/J3</f>
        <v>2.8333333333333335</v>
      </c>
      <c r="K17" s="26">
        <f>K2/K3</f>
        <v>2.7169811320754715</v>
      </c>
      <c r="L17" s="5"/>
      <c r="M17" s="5"/>
      <c r="N17" s="5"/>
    </row>
    <row r="18" spans="1:14" ht="15.75" customHeight="1" thickBot="1" x14ac:dyDescent="0.25">
      <c r="A18" s="41">
        <v>42593</v>
      </c>
      <c r="B18" s="40">
        <v>43</v>
      </c>
      <c r="C18" s="42">
        <v>56</v>
      </c>
      <c r="D18" s="17">
        <f t="shared" si="0"/>
        <v>13</v>
      </c>
      <c r="E18" s="18">
        <f t="shared" si="1"/>
        <v>13</v>
      </c>
      <c r="F18" s="46">
        <f t="shared" si="3"/>
        <v>3</v>
      </c>
      <c r="G18" s="14">
        <f t="shared" si="2"/>
        <v>56</v>
      </c>
      <c r="H18" s="5"/>
      <c r="I18" s="7" t="s">
        <v>314</v>
      </c>
      <c r="J18" s="26">
        <f>STDEV(F3:F48)</f>
        <v>6.3846979424317292</v>
      </c>
      <c r="K18" s="26">
        <f>STDEV(F51:F111)</f>
        <v>5.1492245812450923</v>
      </c>
      <c r="L18" s="5"/>
      <c r="M18" s="5"/>
      <c r="N18" s="5"/>
    </row>
    <row r="19" spans="1:14" ht="15.75" customHeight="1" thickBot="1" x14ac:dyDescent="0.25">
      <c r="A19" s="41">
        <v>42624</v>
      </c>
      <c r="B19" s="40">
        <v>40</v>
      </c>
      <c r="C19" s="42">
        <v>56</v>
      </c>
      <c r="D19" s="17">
        <f t="shared" si="0"/>
        <v>16</v>
      </c>
      <c r="E19" s="18">
        <f t="shared" si="1"/>
        <v>16</v>
      </c>
      <c r="F19" s="46">
        <f t="shared" si="3"/>
        <v>0</v>
      </c>
      <c r="G19" s="14">
        <f t="shared" si="2"/>
        <v>56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1">
        <v>42654</v>
      </c>
      <c r="B20" s="40">
        <v>37</v>
      </c>
      <c r="C20" s="42">
        <v>56</v>
      </c>
      <c r="D20" s="17">
        <f t="shared" si="0"/>
        <v>19</v>
      </c>
      <c r="E20" s="18">
        <f t="shared" si="1"/>
        <v>19</v>
      </c>
      <c r="F20" s="46">
        <f t="shared" si="3"/>
        <v>0</v>
      </c>
      <c r="G20" s="14">
        <f t="shared" si="2"/>
        <v>56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1">
        <v>42685</v>
      </c>
      <c r="B21" s="40">
        <v>34</v>
      </c>
      <c r="C21" s="42">
        <v>56</v>
      </c>
      <c r="D21" s="17">
        <f t="shared" si="0"/>
        <v>22</v>
      </c>
      <c r="E21" s="18">
        <f t="shared" si="1"/>
        <v>22</v>
      </c>
      <c r="F21" s="46">
        <f t="shared" si="3"/>
        <v>0</v>
      </c>
      <c r="G21" s="14">
        <f t="shared" si="2"/>
        <v>56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1">
        <v>42715</v>
      </c>
      <c r="B22" s="40">
        <v>31</v>
      </c>
      <c r="C22" s="42">
        <v>56</v>
      </c>
      <c r="D22" s="17">
        <f t="shared" si="0"/>
        <v>25</v>
      </c>
      <c r="E22" s="18">
        <f t="shared" si="1"/>
        <v>25</v>
      </c>
      <c r="F22" s="46">
        <f t="shared" si="3"/>
        <v>0</v>
      </c>
      <c r="G22" s="14">
        <f t="shared" si="2"/>
        <v>56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0" t="s">
        <v>303</v>
      </c>
      <c r="B23" s="40">
        <v>28</v>
      </c>
      <c r="C23" s="42">
        <v>56</v>
      </c>
      <c r="D23" s="17">
        <f t="shared" si="0"/>
        <v>28</v>
      </c>
      <c r="E23" s="18">
        <f t="shared" si="1"/>
        <v>28</v>
      </c>
      <c r="F23" s="46">
        <f t="shared" si="3"/>
        <v>0</v>
      </c>
      <c r="G23" s="14">
        <f t="shared" si="2"/>
        <v>56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0" t="s">
        <v>304</v>
      </c>
      <c r="B24" s="40">
        <v>26</v>
      </c>
      <c r="C24" s="42">
        <v>55</v>
      </c>
      <c r="D24" s="17">
        <f t="shared" si="0"/>
        <v>29</v>
      </c>
      <c r="E24" s="18">
        <f t="shared" si="1"/>
        <v>29</v>
      </c>
      <c r="F24" s="46">
        <f t="shared" si="3"/>
        <v>1</v>
      </c>
      <c r="G24" s="14">
        <f t="shared" si="2"/>
        <v>55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0" t="s">
        <v>305</v>
      </c>
      <c r="B25" s="40">
        <v>23</v>
      </c>
      <c r="C25" s="42">
        <v>24</v>
      </c>
      <c r="D25" s="17">
        <f t="shared" si="0"/>
        <v>1</v>
      </c>
      <c r="E25" s="18">
        <f t="shared" si="1"/>
        <v>1</v>
      </c>
      <c r="F25" s="46">
        <f t="shared" si="3"/>
        <v>31</v>
      </c>
      <c r="G25" s="14">
        <f t="shared" si="2"/>
        <v>24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0" t="s">
        <v>306</v>
      </c>
      <c r="B26" s="40">
        <v>20</v>
      </c>
      <c r="C26" s="42">
        <v>12</v>
      </c>
      <c r="D26" s="17">
        <f t="shared" si="0"/>
        <v>-8</v>
      </c>
      <c r="E26" s="18">
        <f t="shared" si="1"/>
        <v>0</v>
      </c>
      <c r="F26" s="46">
        <f t="shared" si="3"/>
        <v>12</v>
      </c>
      <c r="G26" s="14">
        <f t="shared" si="2"/>
        <v>20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0" t="s">
        <v>307</v>
      </c>
      <c r="B27" s="40">
        <v>17</v>
      </c>
      <c r="C27" s="42">
        <v>12</v>
      </c>
      <c r="D27" s="17">
        <f t="shared" si="0"/>
        <v>-5</v>
      </c>
      <c r="E27" s="18">
        <f t="shared" si="1"/>
        <v>0</v>
      </c>
      <c r="F27" s="46">
        <f t="shared" si="3"/>
        <v>0</v>
      </c>
      <c r="G27" s="14">
        <f t="shared" si="2"/>
        <v>17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0" t="s">
        <v>308</v>
      </c>
      <c r="B28" s="40">
        <v>14</v>
      </c>
      <c r="C28" s="42">
        <v>5</v>
      </c>
      <c r="D28" s="17">
        <f t="shared" si="0"/>
        <v>-9</v>
      </c>
      <c r="E28" s="18">
        <f t="shared" si="1"/>
        <v>0</v>
      </c>
      <c r="F28" s="46">
        <f t="shared" si="3"/>
        <v>7</v>
      </c>
      <c r="G28" s="14">
        <f t="shared" si="2"/>
        <v>14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0" t="s">
        <v>309</v>
      </c>
      <c r="B29" s="40">
        <v>11</v>
      </c>
      <c r="C29" s="42">
        <v>4</v>
      </c>
      <c r="D29" s="17">
        <f t="shared" si="0"/>
        <v>-7</v>
      </c>
      <c r="E29" s="18">
        <f t="shared" si="1"/>
        <v>0</v>
      </c>
      <c r="F29" s="46">
        <f t="shared" si="3"/>
        <v>1</v>
      </c>
      <c r="G29" s="14">
        <f t="shared" si="2"/>
        <v>11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0" t="s">
        <v>310</v>
      </c>
      <c r="B30" s="40">
        <v>9</v>
      </c>
      <c r="C30" s="42">
        <v>4</v>
      </c>
      <c r="D30" s="17">
        <f t="shared" si="0"/>
        <v>-5</v>
      </c>
      <c r="E30" s="18">
        <f t="shared" si="1"/>
        <v>0</v>
      </c>
      <c r="F30" s="46">
        <f t="shared" si="3"/>
        <v>0</v>
      </c>
      <c r="G30" s="14">
        <f t="shared" si="2"/>
        <v>9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40" t="s">
        <v>311</v>
      </c>
      <c r="B31" s="40">
        <v>6</v>
      </c>
      <c r="C31" s="42">
        <v>3</v>
      </c>
      <c r="D31" s="17">
        <f t="shared" si="0"/>
        <v>-3</v>
      </c>
      <c r="E31" s="18">
        <f t="shared" si="1"/>
        <v>0</v>
      </c>
      <c r="F31" s="46">
        <f t="shared" si="3"/>
        <v>1</v>
      </c>
      <c r="G31" s="14">
        <f t="shared" si="2"/>
        <v>6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40" t="s">
        <v>312</v>
      </c>
      <c r="B32" s="40">
        <v>3</v>
      </c>
      <c r="C32" s="42">
        <v>2</v>
      </c>
      <c r="D32" s="17">
        <f t="shared" si="0"/>
        <v>-1</v>
      </c>
      <c r="E32" s="18">
        <f t="shared" si="1"/>
        <v>0</v>
      </c>
      <c r="F32" s="46">
        <f t="shared" si="3"/>
        <v>1</v>
      </c>
      <c r="G32" s="14">
        <f t="shared" si="2"/>
        <v>3</v>
      </c>
      <c r="H32" s="5"/>
      <c r="I32" s="5"/>
      <c r="J32" s="5"/>
      <c r="K32" s="5"/>
      <c r="L32" s="5"/>
      <c r="M32" s="5"/>
      <c r="N32" s="5"/>
    </row>
    <row r="33" spans="1:14" ht="15.75" customHeight="1" thickBot="1" x14ac:dyDescent="0.25">
      <c r="A33" s="44" t="s">
        <v>313</v>
      </c>
      <c r="B33" s="44">
        <v>0</v>
      </c>
      <c r="C33" s="45">
        <v>0</v>
      </c>
      <c r="D33" s="17">
        <f t="shared" si="0"/>
        <v>0</v>
      </c>
      <c r="E33" s="18">
        <f t="shared" si="1"/>
        <v>0</v>
      </c>
      <c r="F33" s="46">
        <f t="shared" si="3"/>
        <v>2</v>
      </c>
      <c r="G33" s="14">
        <f t="shared" si="2"/>
        <v>0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/>
      <c r="B34" s="16"/>
      <c r="C34" s="16"/>
      <c r="D34" s="17"/>
      <c r="E34" s="18"/>
      <c r="F34" s="46" t="str">
        <f t="shared" si="3"/>
        <v/>
      </c>
      <c r="G34" s="14"/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/>
      <c r="B35" s="16"/>
      <c r="C35" s="16"/>
      <c r="D35" s="17"/>
      <c r="E35" s="18"/>
      <c r="F35" s="46" t="str">
        <f t="shared" si="3"/>
        <v/>
      </c>
      <c r="G35" s="14"/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/>
      <c r="B36" s="16"/>
      <c r="C36" s="16"/>
      <c r="D36" s="17"/>
      <c r="E36" s="18"/>
      <c r="F36" s="46" t="str">
        <f t="shared" si="3"/>
        <v/>
      </c>
      <c r="G36" s="14"/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/>
      <c r="E37" s="18"/>
      <c r="F37" s="46" t="str">
        <f t="shared" si="3"/>
        <v/>
      </c>
      <c r="G37" s="14"/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/>
      <c r="E38" s="18"/>
      <c r="F38" s="46" t="str">
        <f t="shared" si="3"/>
        <v/>
      </c>
      <c r="G38" s="14"/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/>
      <c r="E39" s="18"/>
      <c r="F39" s="46" t="str">
        <f t="shared" si="3"/>
        <v/>
      </c>
      <c r="G39" s="14"/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/>
      <c r="E40" s="18"/>
      <c r="F40" s="46" t="str">
        <f t="shared" si="3"/>
        <v/>
      </c>
      <c r="G40" s="14"/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04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1">
        <v>42702</v>
      </c>
      <c r="B51" s="40">
        <v>144</v>
      </c>
      <c r="C51" s="42">
        <v>144</v>
      </c>
      <c r="D51" s="17">
        <f t="shared" ref="D51:D104" si="5">C51-B51</f>
        <v>0</v>
      </c>
      <c r="E51" s="18">
        <f t="shared" ref="E51:E104" si="6">IF(D51&gt;0,D51,0)</f>
        <v>0</v>
      </c>
      <c r="F51" s="46" t="str">
        <f t="shared" si="3"/>
        <v/>
      </c>
      <c r="G51" s="14">
        <f t="shared" si="4"/>
        <v>144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1">
        <v>42703</v>
      </c>
      <c r="B52" s="40">
        <v>141</v>
      </c>
      <c r="C52" s="42">
        <v>144</v>
      </c>
      <c r="D52" s="17">
        <f t="shared" si="5"/>
        <v>3</v>
      </c>
      <c r="E52" s="18">
        <f t="shared" si="6"/>
        <v>3</v>
      </c>
      <c r="F52" s="46">
        <f t="shared" si="3"/>
        <v>0</v>
      </c>
      <c r="G52" s="14">
        <f t="shared" si="4"/>
        <v>144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1">
        <v>42704</v>
      </c>
      <c r="B53" s="40">
        <v>139</v>
      </c>
      <c r="C53" s="42">
        <v>144</v>
      </c>
      <c r="D53" s="17">
        <f t="shared" si="5"/>
        <v>5</v>
      </c>
      <c r="E53" s="18">
        <f t="shared" si="6"/>
        <v>5</v>
      </c>
      <c r="F53" s="46">
        <f t="shared" si="3"/>
        <v>0</v>
      </c>
      <c r="G53" s="14">
        <f t="shared" si="4"/>
        <v>144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1">
        <v>42705</v>
      </c>
      <c r="B54" s="40">
        <v>136</v>
      </c>
      <c r="C54" s="42">
        <v>132</v>
      </c>
      <c r="D54" s="17">
        <f t="shared" si="5"/>
        <v>-4</v>
      </c>
      <c r="E54" s="18">
        <f t="shared" si="6"/>
        <v>0</v>
      </c>
      <c r="F54" s="46">
        <f t="shared" si="3"/>
        <v>12</v>
      </c>
      <c r="G54" s="14">
        <f t="shared" si="4"/>
        <v>136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1">
        <v>42706</v>
      </c>
      <c r="B55" s="40">
        <v>133</v>
      </c>
      <c r="C55" s="42">
        <v>132</v>
      </c>
      <c r="D55" s="17">
        <f t="shared" si="5"/>
        <v>-1</v>
      </c>
      <c r="E55" s="18">
        <f t="shared" si="6"/>
        <v>0</v>
      </c>
      <c r="F55" s="46">
        <f t="shared" si="3"/>
        <v>0</v>
      </c>
      <c r="G55" s="14">
        <f t="shared" si="4"/>
        <v>133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1">
        <v>42707</v>
      </c>
      <c r="B56" s="40">
        <v>130</v>
      </c>
      <c r="C56" s="42">
        <v>132</v>
      </c>
      <c r="D56" s="17">
        <f t="shared" si="5"/>
        <v>2</v>
      </c>
      <c r="E56" s="18">
        <f t="shared" si="6"/>
        <v>2</v>
      </c>
      <c r="F56" s="46">
        <f t="shared" si="3"/>
        <v>0</v>
      </c>
      <c r="G56" s="14">
        <f t="shared" si="4"/>
        <v>132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1">
        <v>42708</v>
      </c>
      <c r="B57" s="40">
        <v>128</v>
      </c>
      <c r="C57" s="42">
        <v>132</v>
      </c>
      <c r="D57" s="17">
        <f t="shared" si="5"/>
        <v>4</v>
      </c>
      <c r="E57" s="18">
        <f t="shared" si="6"/>
        <v>4</v>
      </c>
      <c r="F57" s="46">
        <f t="shared" si="3"/>
        <v>0</v>
      </c>
      <c r="G57" s="14">
        <f t="shared" si="4"/>
        <v>132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1">
        <v>42709</v>
      </c>
      <c r="B58" s="40">
        <v>125</v>
      </c>
      <c r="C58" s="42">
        <v>132</v>
      </c>
      <c r="D58" s="17">
        <f t="shared" si="5"/>
        <v>7</v>
      </c>
      <c r="E58" s="18">
        <f t="shared" si="6"/>
        <v>7</v>
      </c>
      <c r="F58" s="46">
        <f t="shared" si="3"/>
        <v>0</v>
      </c>
      <c r="G58" s="14">
        <f t="shared" si="4"/>
        <v>132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1">
        <v>42710</v>
      </c>
      <c r="B59" s="40">
        <v>122</v>
      </c>
      <c r="C59" s="42">
        <v>132</v>
      </c>
      <c r="D59" s="17">
        <f t="shared" si="5"/>
        <v>10</v>
      </c>
      <c r="E59" s="18">
        <f t="shared" si="6"/>
        <v>10</v>
      </c>
      <c r="F59" s="46">
        <f t="shared" si="3"/>
        <v>0</v>
      </c>
      <c r="G59" s="14">
        <f t="shared" si="4"/>
        <v>132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1">
        <v>42711</v>
      </c>
      <c r="B60" s="40">
        <v>120</v>
      </c>
      <c r="C60" s="42">
        <v>132</v>
      </c>
      <c r="D60" s="17">
        <f t="shared" si="5"/>
        <v>12</v>
      </c>
      <c r="E60" s="18">
        <f t="shared" si="6"/>
        <v>12</v>
      </c>
      <c r="F60" s="46">
        <f t="shared" si="3"/>
        <v>0</v>
      </c>
      <c r="G60" s="14">
        <f t="shared" si="4"/>
        <v>132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1">
        <v>42712</v>
      </c>
      <c r="B61" s="40">
        <v>117</v>
      </c>
      <c r="C61" s="42">
        <v>122</v>
      </c>
      <c r="D61" s="17">
        <f t="shared" si="5"/>
        <v>5</v>
      </c>
      <c r="E61" s="18">
        <f t="shared" si="6"/>
        <v>5</v>
      </c>
      <c r="F61" s="46">
        <f t="shared" si="3"/>
        <v>10</v>
      </c>
      <c r="G61" s="14">
        <f t="shared" si="4"/>
        <v>122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1">
        <v>42713</v>
      </c>
      <c r="B62" s="40">
        <v>114</v>
      </c>
      <c r="C62" s="42">
        <v>122</v>
      </c>
      <c r="D62" s="17">
        <f t="shared" si="5"/>
        <v>8</v>
      </c>
      <c r="E62" s="18">
        <f t="shared" si="6"/>
        <v>8</v>
      </c>
      <c r="F62" s="46">
        <f t="shared" si="3"/>
        <v>0</v>
      </c>
      <c r="G62" s="14">
        <f t="shared" si="4"/>
        <v>122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1">
        <v>42714</v>
      </c>
      <c r="B63" s="40">
        <v>111</v>
      </c>
      <c r="C63" s="42">
        <v>121</v>
      </c>
      <c r="D63" s="17">
        <f t="shared" si="5"/>
        <v>10</v>
      </c>
      <c r="E63" s="18">
        <f t="shared" si="6"/>
        <v>10</v>
      </c>
      <c r="F63" s="46">
        <f t="shared" si="3"/>
        <v>1</v>
      </c>
      <c r="G63" s="14">
        <f t="shared" si="4"/>
        <v>121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1">
        <v>42715</v>
      </c>
      <c r="B64" s="40">
        <v>109</v>
      </c>
      <c r="C64" s="42">
        <v>121</v>
      </c>
      <c r="D64" s="17">
        <f t="shared" si="5"/>
        <v>12</v>
      </c>
      <c r="E64" s="18">
        <f t="shared" si="6"/>
        <v>12</v>
      </c>
      <c r="F64" s="46">
        <f t="shared" si="3"/>
        <v>0</v>
      </c>
      <c r="G64" s="14">
        <f t="shared" si="4"/>
        <v>121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1">
        <v>42716</v>
      </c>
      <c r="B65" s="40">
        <v>106</v>
      </c>
      <c r="C65" s="42">
        <v>121</v>
      </c>
      <c r="D65" s="17">
        <f t="shared" si="5"/>
        <v>15</v>
      </c>
      <c r="E65" s="18">
        <f t="shared" si="6"/>
        <v>15</v>
      </c>
      <c r="F65" s="46">
        <f t="shared" si="3"/>
        <v>0</v>
      </c>
      <c r="G65" s="14">
        <f t="shared" si="4"/>
        <v>121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1">
        <v>42717</v>
      </c>
      <c r="B66" s="40">
        <v>103</v>
      </c>
      <c r="C66" s="42">
        <v>115</v>
      </c>
      <c r="D66" s="17">
        <f t="shared" si="5"/>
        <v>12</v>
      </c>
      <c r="E66" s="18">
        <f t="shared" si="6"/>
        <v>12</v>
      </c>
      <c r="F66" s="46">
        <f t="shared" si="3"/>
        <v>6</v>
      </c>
      <c r="G66" s="14">
        <f t="shared" si="4"/>
        <v>115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1">
        <v>42718</v>
      </c>
      <c r="B67" s="40">
        <v>101</v>
      </c>
      <c r="C67" s="42">
        <v>115</v>
      </c>
      <c r="D67" s="17">
        <f t="shared" si="5"/>
        <v>14</v>
      </c>
      <c r="E67" s="18">
        <f t="shared" si="6"/>
        <v>14</v>
      </c>
      <c r="F67" s="46">
        <f t="shared" si="3"/>
        <v>0</v>
      </c>
      <c r="G67" s="14">
        <f t="shared" si="4"/>
        <v>115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1">
        <v>42719</v>
      </c>
      <c r="B68" s="40">
        <v>98</v>
      </c>
      <c r="C68" s="42">
        <v>115</v>
      </c>
      <c r="D68" s="17">
        <f t="shared" si="5"/>
        <v>17</v>
      </c>
      <c r="E68" s="18">
        <f t="shared" si="6"/>
        <v>17</v>
      </c>
      <c r="F68" s="46">
        <f t="shared" si="3"/>
        <v>0</v>
      </c>
      <c r="G68" s="14">
        <f t="shared" si="4"/>
        <v>115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1">
        <v>42720</v>
      </c>
      <c r="B69" s="40">
        <v>95</v>
      </c>
      <c r="C69" s="42">
        <v>115</v>
      </c>
      <c r="D69" s="17">
        <f t="shared" si="5"/>
        <v>20</v>
      </c>
      <c r="E69" s="18">
        <f t="shared" si="6"/>
        <v>20</v>
      </c>
      <c r="F69" s="46">
        <f t="shared" ref="F69:F111" si="7">IF(B68,C68-C69,"")</f>
        <v>0</v>
      </c>
      <c r="G69" s="14">
        <f t="shared" si="4"/>
        <v>115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1">
        <v>42721</v>
      </c>
      <c r="B70" s="40">
        <v>92</v>
      </c>
      <c r="C70" s="42">
        <v>115</v>
      </c>
      <c r="D70" s="17">
        <f t="shared" si="5"/>
        <v>23</v>
      </c>
      <c r="E70" s="18">
        <f t="shared" si="6"/>
        <v>23</v>
      </c>
      <c r="F70" s="46">
        <f t="shared" si="7"/>
        <v>0</v>
      </c>
      <c r="G70" s="14">
        <f t="shared" si="4"/>
        <v>115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1">
        <v>42722</v>
      </c>
      <c r="B71" s="40">
        <v>90</v>
      </c>
      <c r="C71" s="42">
        <v>113</v>
      </c>
      <c r="D71" s="17">
        <f t="shared" si="5"/>
        <v>23</v>
      </c>
      <c r="E71" s="18">
        <f t="shared" si="6"/>
        <v>23</v>
      </c>
      <c r="F71" s="46">
        <f t="shared" si="7"/>
        <v>2</v>
      </c>
      <c r="G71" s="14">
        <f t="shared" si="4"/>
        <v>113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1">
        <v>42723</v>
      </c>
      <c r="B72" s="40">
        <v>87</v>
      </c>
      <c r="C72" s="42">
        <v>109</v>
      </c>
      <c r="D72" s="17">
        <f t="shared" si="5"/>
        <v>22</v>
      </c>
      <c r="E72" s="18">
        <f t="shared" si="6"/>
        <v>22</v>
      </c>
      <c r="F72" s="46">
        <f t="shared" si="7"/>
        <v>4</v>
      </c>
      <c r="G72" s="14">
        <f t="shared" si="4"/>
        <v>109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1">
        <v>42724</v>
      </c>
      <c r="B73" s="40">
        <v>84</v>
      </c>
      <c r="C73" s="42">
        <v>108</v>
      </c>
      <c r="D73" s="17">
        <f t="shared" si="5"/>
        <v>24</v>
      </c>
      <c r="E73" s="18">
        <f t="shared" si="6"/>
        <v>24</v>
      </c>
      <c r="F73" s="46">
        <f t="shared" si="7"/>
        <v>1</v>
      </c>
      <c r="G73" s="14">
        <f t="shared" si="4"/>
        <v>108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1">
        <v>42725</v>
      </c>
      <c r="B74" s="40">
        <v>82</v>
      </c>
      <c r="C74" s="42">
        <v>100</v>
      </c>
      <c r="D74" s="17">
        <f t="shared" si="5"/>
        <v>18</v>
      </c>
      <c r="E74" s="18">
        <f t="shared" si="6"/>
        <v>18</v>
      </c>
      <c r="F74" s="46">
        <f t="shared" si="7"/>
        <v>8</v>
      </c>
      <c r="G74" s="14">
        <f t="shared" si="4"/>
        <v>100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1">
        <v>42726</v>
      </c>
      <c r="B75" s="40">
        <v>79</v>
      </c>
      <c r="C75" s="42">
        <v>100</v>
      </c>
      <c r="D75" s="17">
        <f t="shared" si="5"/>
        <v>21</v>
      </c>
      <c r="E75" s="18">
        <f t="shared" si="6"/>
        <v>21</v>
      </c>
      <c r="F75" s="46">
        <f t="shared" si="7"/>
        <v>0</v>
      </c>
      <c r="G75" s="14">
        <f t="shared" si="4"/>
        <v>100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1">
        <v>42727</v>
      </c>
      <c r="B76" s="40">
        <v>76</v>
      </c>
      <c r="C76" s="42">
        <v>99</v>
      </c>
      <c r="D76" s="17">
        <f t="shared" si="5"/>
        <v>23</v>
      </c>
      <c r="E76" s="18">
        <f t="shared" si="6"/>
        <v>23</v>
      </c>
      <c r="F76" s="46">
        <f t="shared" si="7"/>
        <v>1</v>
      </c>
      <c r="G76" s="14">
        <f t="shared" si="4"/>
        <v>99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1">
        <v>42728</v>
      </c>
      <c r="B77" s="40">
        <v>73</v>
      </c>
      <c r="C77" s="42">
        <v>80</v>
      </c>
      <c r="D77" s="17">
        <f t="shared" si="5"/>
        <v>7</v>
      </c>
      <c r="E77" s="18">
        <f t="shared" si="6"/>
        <v>7</v>
      </c>
      <c r="F77" s="46">
        <f t="shared" si="7"/>
        <v>19</v>
      </c>
      <c r="G77" s="14">
        <f t="shared" si="4"/>
        <v>80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1">
        <v>42729</v>
      </c>
      <c r="B78" s="40">
        <v>71</v>
      </c>
      <c r="C78" s="42">
        <v>80</v>
      </c>
      <c r="D78" s="17">
        <f t="shared" si="5"/>
        <v>9</v>
      </c>
      <c r="E78" s="18">
        <f t="shared" si="6"/>
        <v>9</v>
      </c>
      <c r="F78" s="46">
        <f t="shared" si="7"/>
        <v>0</v>
      </c>
      <c r="G78" s="14">
        <f t="shared" si="4"/>
        <v>80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1">
        <v>42730</v>
      </c>
      <c r="B79" s="40">
        <v>68</v>
      </c>
      <c r="C79" s="42">
        <v>80</v>
      </c>
      <c r="D79" s="17">
        <f t="shared" si="5"/>
        <v>12</v>
      </c>
      <c r="E79" s="18">
        <f t="shared" si="6"/>
        <v>12</v>
      </c>
      <c r="F79" s="46">
        <f t="shared" si="7"/>
        <v>0</v>
      </c>
      <c r="G79" s="14">
        <f t="shared" si="4"/>
        <v>80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1">
        <v>42731</v>
      </c>
      <c r="B80" s="40">
        <v>65</v>
      </c>
      <c r="C80" s="42">
        <v>71</v>
      </c>
      <c r="D80" s="17">
        <f t="shared" si="5"/>
        <v>6</v>
      </c>
      <c r="E80" s="18">
        <f t="shared" si="6"/>
        <v>6</v>
      </c>
      <c r="F80" s="46">
        <f t="shared" si="7"/>
        <v>9</v>
      </c>
      <c r="G80" s="14">
        <f t="shared" si="4"/>
        <v>71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1">
        <v>42732</v>
      </c>
      <c r="B81" s="40">
        <v>62</v>
      </c>
      <c r="C81" s="42">
        <v>50</v>
      </c>
      <c r="D81" s="17">
        <f t="shared" si="5"/>
        <v>-12</v>
      </c>
      <c r="E81" s="18">
        <f t="shared" si="6"/>
        <v>0</v>
      </c>
      <c r="F81" s="46">
        <f t="shared" si="7"/>
        <v>21</v>
      </c>
      <c r="G81" s="14">
        <f t="shared" si="4"/>
        <v>62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1">
        <v>42733</v>
      </c>
      <c r="B82" s="40">
        <v>60</v>
      </c>
      <c r="C82" s="42">
        <v>31</v>
      </c>
      <c r="D82" s="17">
        <f t="shared" si="5"/>
        <v>-29</v>
      </c>
      <c r="E82" s="18">
        <f t="shared" si="6"/>
        <v>0</v>
      </c>
      <c r="F82" s="46">
        <f t="shared" si="7"/>
        <v>19</v>
      </c>
      <c r="G82" s="14">
        <f t="shared" si="4"/>
        <v>60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1">
        <v>42734</v>
      </c>
      <c r="B83" s="40">
        <v>57</v>
      </c>
      <c r="C83" s="42">
        <v>31</v>
      </c>
      <c r="D83" s="17">
        <f t="shared" si="5"/>
        <v>-26</v>
      </c>
      <c r="E83" s="18">
        <f t="shared" si="6"/>
        <v>0</v>
      </c>
      <c r="F83" s="46">
        <f t="shared" si="7"/>
        <v>0</v>
      </c>
      <c r="G83" s="14">
        <f t="shared" si="4"/>
        <v>57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1">
        <v>42735</v>
      </c>
      <c r="B84" s="40">
        <v>54</v>
      </c>
      <c r="C84" s="42">
        <v>31</v>
      </c>
      <c r="D84" s="17">
        <f t="shared" si="5"/>
        <v>-23</v>
      </c>
      <c r="E84" s="18">
        <f t="shared" si="6"/>
        <v>0</v>
      </c>
      <c r="F84" s="46">
        <f t="shared" si="7"/>
        <v>0</v>
      </c>
      <c r="G84" s="14">
        <f t="shared" si="4"/>
        <v>54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1">
        <v>42736</v>
      </c>
      <c r="B85" s="40">
        <v>52</v>
      </c>
      <c r="C85" s="42">
        <v>31</v>
      </c>
      <c r="D85" s="17">
        <f t="shared" si="5"/>
        <v>-21</v>
      </c>
      <c r="E85" s="18">
        <f t="shared" si="6"/>
        <v>0</v>
      </c>
      <c r="F85" s="46">
        <f t="shared" si="7"/>
        <v>0</v>
      </c>
      <c r="G85" s="14">
        <f t="shared" si="4"/>
        <v>52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1">
        <v>42737</v>
      </c>
      <c r="B86" s="40">
        <v>49</v>
      </c>
      <c r="C86" s="42">
        <v>31</v>
      </c>
      <c r="D86" s="17">
        <f t="shared" si="5"/>
        <v>-18</v>
      </c>
      <c r="E86" s="18">
        <f t="shared" si="6"/>
        <v>0</v>
      </c>
      <c r="F86" s="46">
        <f t="shared" si="7"/>
        <v>0</v>
      </c>
      <c r="G86" s="14">
        <f t="shared" si="4"/>
        <v>49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1">
        <v>42738</v>
      </c>
      <c r="B87" s="40">
        <v>46</v>
      </c>
      <c r="C87" s="42">
        <v>31</v>
      </c>
      <c r="D87" s="17">
        <f t="shared" si="5"/>
        <v>-15</v>
      </c>
      <c r="E87" s="18">
        <f t="shared" si="6"/>
        <v>0</v>
      </c>
      <c r="F87" s="46">
        <f t="shared" si="7"/>
        <v>0</v>
      </c>
      <c r="G87" s="14">
        <f t="shared" si="4"/>
        <v>46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1">
        <v>42739</v>
      </c>
      <c r="B88" s="40">
        <v>43</v>
      </c>
      <c r="C88" s="42">
        <v>31</v>
      </c>
      <c r="D88" s="17">
        <f t="shared" si="5"/>
        <v>-12</v>
      </c>
      <c r="E88" s="18">
        <f t="shared" si="6"/>
        <v>0</v>
      </c>
      <c r="F88" s="46">
        <f t="shared" si="7"/>
        <v>0</v>
      </c>
      <c r="G88" s="14">
        <f t="shared" si="4"/>
        <v>43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1">
        <v>42740</v>
      </c>
      <c r="B89" s="40">
        <v>41</v>
      </c>
      <c r="C89" s="42">
        <v>31</v>
      </c>
      <c r="D89" s="17">
        <f t="shared" si="5"/>
        <v>-10</v>
      </c>
      <c r="E89" s="18">
        <f t="shared" si="6"/>
        <v>0</v>
      </c>
      <c r="F89" s="46">
        <f t="shared" si="7"/>
        <v>0</v>
      </c>
      <c r="G89" s="14">
        <f t="shared" si="4"/>
        <v>41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1">
        <v>42741</v>
      </c>
      <c r="B90" s="40">
        <v>38</v>
      </c>
      <c r="C90" s="42">
        <v>31</v>
      </c>
      <c r="D90" s="17">
        <f t="shared" si="5"/>
        <v>-7</v>
      </c>
      <c r="E90" s="18">
        <f t="shared" si="6"/>
        <v>0</v>
      </c>
      <c r="F90" s="46">
        <f t="shared" si="7"/>
        <v>0</v>
      </c>
      <c r="G90" s="14">
        <f t="shared" si="4"/>
        <v>38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1">
        <v>42742</v>
      </c>
      <c r="B91" s="40">
        <v>35</v>
      </c>
      <c r="C91" s="42">
        <v>31</v>
      </c>
      <c r="D91" s="17">
        <f t="shared" si="5"/>
        <v>-4</v>
      </c>
      <c r="E91" s="18">
        <f t="shared" si="6"/>
        <v>0</v>
      </c>
      <c r="F91" s="46">
        <f t="shared" si="7"/>
        <v>0</v>
      </c>
      <c r="G91" s="14">
        <f t="shared" si="4"/>
        <v>35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1">
        <v>42743</v>
      </c>
      <c r="B92" s="40">
        <v>33</v>
      </c>
      <c r="C92" s="42">
        <v>31</v>
      </c>
      <c r="D92" s="17">
        <f t="shared" si="5"/>
        <v>-2</v>
      </c>
      <c r="E92" s="18">
        <f t="shared" si="6"/>
        <v>0</v>
      </c>
      <c r="F92" s="46">
        <f t="shared" si="7"/>
        <v>0</v>
      </c>
      <c r="G92" s="14">
        <f t="shared" si="4"/>
        <v>33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1">
        <v>42744</v>
      </c>
      <c r="B93" s="40">
        <v>30</v>
      </c>
      <c r="C93" s="42">
        <v>31</v>
      </c>
      <c r="D93" s="17">
        <f t="shared" si="5"/>
        <v>1</v>
      </c>
      <c r="E93" s="18">
        <f t="shared" si="6"/>
        <v>1</v>
      </c>
      <c r="F93" s="46">
        <f t="shared" si="7"/>
        <v>0</v>
      </c>
      <c r="G93" s="14">
        <f t="shared" si="4"/>
        <v>31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1">
        <v>42745</v>
      </c>
      <c r="B94" s="40">
        <v>27</v>
      </c>
      <c r="C94" s="42">
        <v>31</v>
      </c>
      <c r="D94" s="17">
        <f t="shared" si="5"/>
        <v>4</v>
      </c>
      <c r="E94" s="18">
        <f t="shared" si="6"/>
        <v>4</v>
      </c>
      <c r="F94" s="46">
        <f t="shared" si="7"/>
        <v>0</v>
      </c>
      <c r="G94" s="14">
        <f t="shared" si="4"/>
        <v>31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1">
        <v>42746</v>
      </c>
      <c r="B95" s="40">
        <v>24</v>
      </c>
      <c r="C95" s="42">
        <v>25</v>
      </c>
      <c r="D95" s="17">
        <f t="shared" si="5"/>
        <v>1</v>
      </c>
      <c r="E95" s="18">
        <f t="shared" si="6"/>
        <v>1</v>
      </c>
      <c r="F95" s="46">
        <f t="shared" si="7"/>
        <v>6</v>
      </c>
      <c r="G95" s="14">
        <f t="shared" si="4"/>
        <v>25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1">
        <v>42747</v>
      </c>
      <c r="B96" s="40">
        <v>22</v>
      </c>
      <c r="C96" s="42">
        <v>25</v>
      </c>
      <c r="D96" s="17">
        <f t="shared" si="5"/>
        <v>3</v>
      </c>
      <c r="E96" s="18">
        <f t="shared" si="6"/>
        <v>3</v>
      </c>
      <c r="F96" s="46">
        <f t="shared" si="7"/>
        <v>0</v>
      </c>
      <c r="G96" s="14">
        <f t="shared" si="4"/>
        <v>25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1">
        <v>42748</v>
      </c>
      <c r="B97" s="40">
        <v>19</v>
      </c>
      <c r="C97" s="42">
        <v>25</v>
      </c>
      <c r="D97" s="17">
        <f t="shared" si="5"/>
        <v>6</v>
      </c>
      <c r="E97" s="18">
        <f t="shared" si="6"/>
        <v>6</v>
      </c>
      <c r="F97" s="46">
        <f t="shared" si="7"/>
        <v>0</v>
      </c>
      <c r="G97" s="14">
        <f t="shared" si="4"/>
        <v>25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1">
        <v>42749</v>
      </c>
      <c r="B98" s="40">
        <v>16</v>
      </c>
      <c r="C98" s="42">
        <v>25</v>
      </c>
      <c r="D98" s="17">
        <f t="shared" si="5"/>
        <v>9</v>
      </c>
      <c r="E98" s="18">
        <f t="shared" si="6"/>
        <v>9</v>
      </c>
      <c r="F98" s="46">
        <f t="shared" si="7"/>
        <v>0</v>
      </c>
      <c r="G98" s="14">
        <f t="shared" si="4"/>
        <v>25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1">
        <v>42750</v>
      </c>
      <c r="B99" s="40">
        <v>14</v>
      </c>
      <c r="C99" s="42">
        <v>19</v>
      </c>
      <c r="D99" s="17">
        <f t="shared" si="5"/>
        <v>5</v>
      </c>
      <c r="E99" s="18">
        <f t="shared" si="6"/>
        <v>5</v>
      </c>
      <c r="F99" s="46">
        <f t="shared" si="7"/>
        <v>6</v>
      </c>
      <c r="G99" s="14">
        <f t="shared" si="4"/>
        <v>19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1">
        <v>42751</v>
      </c>
      <c r="B100" s="40">
        <v>11</v>
      </c>
      <c r="C100" s="42">
        <v>13</v>
      </c>
      <c r="D100" s="17">
        <f t="shared" si="5"/>
        <v>2</v>
      </c>
      <c r="E100" s="18">
        <f t="shared" si="6"/>
        <v>2</v>
      </c>
      <c r="F100" s="46">
        <f t="shared" si="7"/>
        <v>6</v>
      </c>
      <c r="G100" s="14">
        <f t="shared" si="4"/>
        <v>13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1">
        <v>42752</v>
      </c>
      <c r="B101" s="40">
        <v>8</v>
      </c>
      <c r="C101" s="42">
        <v>12</v>
      </c>
      <c r="D101" s="17">
        <f t="shared" si="5"/>
        <v>4</v>
      </c>
      <c r="E101" s="18">
        <f t="shared" si="6"/>
        <v>4</v>
      </c>
      <c r="F101" s="46">
        <f t="shared" si="7"/>
        <v>1</v>
      </c>
      <c r="G101" s="14">
        <f t="shared" si="4"/>
        <v>12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1">
        <v>42753</v>
      </c>
      <c r="B102" s="40">
        <v>5</v>
      </c>
      <c r="C102" s="42">
        <v>9</v>
      </c>
      <c r="D102" s="17">
        <f t="shared" si="5"/>
        <v>4</v>
      </c>
      <c r="E102" s="18">
        <f t="shared" si="6"/>
        <v>4</v>
      </c>
      <c r="F102" s="46">
        <f t="shared" si="7"/>
        <v>3</v>
      </c>
      <c r="G102" s="14">
        <f t="shared" si="4"/>
        <v>9</v>
      </c>
      <c r="H102" s="5"/>
      <c r="I102" s="5"/>
      <c r="J102" s="5"/>
      <c r="K102" s="5"/>
      <c r="L102" s="5"/>
      <c r="M102" s="5"/>
      <c r="N102" s="5"/>
    </row>
    <row r="103" spans="1:14" ht="13.5" thickBot="1" x14ac:dyDescent="0.25">
      <c r="A103" s="41">
        <v>42754</v>
      </c>
      <c r="B103" s="40">
        <v>3</v>
      </c>
      <c r="C103" s="42">
        <v>5</v>
      </c>
      <c r="D103" s="17">
        <f t="shared" si="5"/>
        <v>2</v>
      </c>
      <c r="E103" s="18">
        <f t="shared" si="6"/>
        <v>2</v>
      </c>
      <c r="F103" s="46">
        <f t="shared" si="7"/>
        <v>4</v>
      </c>
      <c r="G103" s="14">
        <f t="shared" si="4"/>
        <v>5</v>
      </c>
      <c r="H103" s="5"/>
      <c r="I103" s="5"/>
      <c r="J103" s="5"/>
      <c r="K103" s="5"/>
      <c r="L103" s="5"/>
      <c r="M103" s="5"/>
      <c r="N103" s="5"/>
    </row>
    <row r="104" spans="1:14" ht="13.5" thickBot="1" x14ac:dyDescent="0.25">
      <c r="A104" s="43">
        <v>42755</v>
      </c>
      <c r="B104" s="44">
        <v>0</v>
      </c>
      <c r="C104" s="45">
        <v>0</v>
      </c>
      <c r="D104" s="17">
        <f t="shared" si="5"/>
        <v>0</v>
      </c>
      <c r="E104" s="18">
        <f t="shared" si="6"/>
        <v>0</v>
      </c>
      <c r="F104" s="46">
        <f t="shared" si="7"/>
        <v>5</v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102</v>
      </c>
      <c r="K2" s="7">
        <f>B51</f>
        <v>123</v>
      </c>
      <c r="L2" s="5"/>
      <c r="M2" s="5"/>
      <c r="N2" s="5" t="s">
        <v>320</v>
      </c>
    </row>
    <row r="3" spans="1:14" ht="15.75" customHeight="1" thickBot="1" x14ac:dyDescent="0.25">
      <c r="A3" s="47">
        <v>42660</v>
      </c>
      <c r="B3" s="48">
        <v>102</v>
      </c>
      <c r="C3" s="48">
        <v>102</v>
      </c>
      <c r="D3" s="17">
        <f t="shared" ref="D3:D40" si="0">C3-B3</f>
        <v>0</v>
      </c>
      <c r="E3" s="18">
        <f t="shared" ref="E3:E40" si="1">IF(D3&gt;0,D3,0)</f>
        <v>0</v>
      </c>
      <c r="F3" s="46"/>
      <c r="G3" s="14">
        <f t="shared" ref="G3:G40" si="2">B3+E3</f>
        <v>102</v>
      </c>
      <c r="H3" s="5"/>
      <c r="I3" s="6" t="s">
        <v>139</v>
      </c>
      <c r="J3" s="7">
        <f>COUNTIF(B3:B48,"&gt;0")</f>
        <v>37</v>
      </c>
      <c r="K3" s="7">
        <f>COUNTIF(B51:B111,"&gt;0")</f>
        <v>53</v>
      </c>
      <c r="L3" s="5"/>
      <c r="M3" s="5"/>
      <c r="N3" s="5"/>
    </row>
    <row r="4" spans="1:14" ht="15.75" customHeight="1" thickBot="1" x14ac:dyDescent="0.25">
      <c r="A4" s="49">
        <v>42661</v>
      </c>
      <c r="B4" s="40">
        <v>99</v>
      </c>
      <c r="C4" s="40">
        <v>102</v>
      </c>
      <c r="D4" s="17">
        <f t="shared" si="0"/>
        <v>3</v>
      </c>
      <c r="E4" s="18">
        <f t="shared" si="1"/>
        <v>3</v>
      </c>
      <c r="F4" s="46">
        <f>IF(B3,C3-C4,"")</f>
        <v>0</v>
      </c>
      <c r="G4" s="14">
        <f t="shared" si="2"/>
        <v>102</v>
      </c>
      <c r="H4" s="5"/>
      <c r="I4" s="6" t="s">
        <v>2</v>
      </c>
      <c r="J4" s="7">
        <f>MAX(D3:D48)</f>
        <v>25</v>
      </c>
      <c r="K4" s="7">
        <f>MAX(D51:D111)</f>
        <v>22</v>
      </c>
      <c r="L4" s="5" t="s">
        <v>144</v>
      </c>
      <c r="M4" s="5"/>
      <c r="N4" s="5">
        <f>(C3-C4)/(B3-B4)</f>
        <v>0</v>
      </c>
    </row>
    <row r="5" spans="1:14" ht="15.75" customHeight="1" thickBot="1" x14ac:dyDescent="0.25">
      <c r="A5" s="49">
        <v>42662</v>
      </c>
      <c r="B5" s="40">
        <v>96</v>
      </c>
      <c r="C5" s="40">
        <v>102</v>
      </c>
      <c r="D5" s="17">
        <f t="shared" si="0"/>
        <v>6</v>
      </c>
      <c r="E5" s="18">
        <f t="shared" si="1"/>
        <v>6</v>
      </c>
      <c r="F5" s="46">
        <f t="shared" ref="F5:F68" si="3">IF(B4,C4-C5,"")</f>
        <v>0</v>
      </c>
      <c r="G5" s="14">
        <f t="shared" si="2"/>
        <v>102</v>
      </c>
      <c r="H5" s="5"/>
      <c r="I5" s="6" t="s">
        <v>3</v>
      </c>
      <c r="J5" s="7">
        <f>MIN(D3:D48)</f>
        <v>0</v>
      </c>
      <c r="K5" s="7">
        <f>MIN(D51:D111)</f>
        <v>-20</v>
      </c>
      <c r="L5" s="5" t="s">
        <v>145</v>
      </c>
      <c r="M5" s="5"/>
      <c r="N5" s="5">
        <f t="shared" ref="N5:N40" si="4">(C4-C5)/(B4-B5)</f>
        <v>0</v>
      </c>
    </row>
    <row r="6" spans="1:14" ht="15.75" customHeight="1" thickBot="1" x14ac:dyDescent="0.25">
      <c r="A6" s="49">
        <v>42663</v>
      </c>
      <c r="B6" s="40">
        <v>94</v>
      </c>
      <c r="C6" s="40">
        <v>102</v>
      </c>
      <c r="D6" s="17">
        <f t="shared" si="0"/>
        <v>8</v>
      </c>
      <c r="E6" s="18">
        <f t="shared" si="1"/>
        <v>8</v>
      </c>
      <c r="F6" s="46">
        <f t="shared" si="3"/>
        <v>0</v>
      </c>
      <c r="G6" s="14">
        <f t="shared" si="2"/>
        <v>102</v>
      </c>
      <c r="H6" s="5"/>
      <c r="I6" s="6" t="s">
        <v>4</v>
      </c>
      <c r="J6" s="7">
        <f>AVERAGE(D3:D48)</f>
        <v>12.394736842105264</v>
      </c>
      <c r="K6" s="7">
        <f>AVERAGE(D51:D111)</f>
        <v>2.074074074074074</v>
      </c>
      <c r="L6" s="5" t="s">
        <v>0</v>
      </c>
      <c r="M6" s="5"/>
      <c r="N6" s="5">
        <f t="shared" si="4"/>
        <v>0</v>
      </c>
    </row>
    <row r="7" spans="1:14" ht="15.75" customHeight="1" thickBot="1" x14ac:dyDescent="0.25">
      <c r="A7" s="49">
        <v>42664</v>
      </c>
      <c r="B7" s="40">
        <v>91</v>
      </c>
      <c r="C7" s="40">
        <v>102</v>
      </c>
      <c r="D7" s="17">
        <f t="shared" si="0"/>
        <v>11</v>
      </c>
      <c r="E7" s="18">
        <f t="shared" si="1"/>
        <v>11</v>
      </c>
      <c r="F7" s="46">
        <f t="shared" si="3"/>
        <v>0</v>
      </c>
      <c r="G7" s="14">
        <f t="shared" si="2"/>
        <v>102</v>
      </c>
      <c r="H7" s="5"/>
      <c r="I7" s="6" t="s">
        <v>140</v>
      </c>
      <c r="J7" s="7">
        <f>STDEV(D3:D48)</f>
        <v>6.3863853232046539</v>
      </c>
      <c r="K7" s="7">
        <f>STDEV(D51:D111)</f>
        <v>12.191633153019563</v>
      </c>
      <c r="L7" s="5" t="s">
        <v>191</v>
      </c>
      <c r="M7" s="5"/>
      <c r="N7" s="5">
        <f t="shared" si="4"/>
        <v>0</v>
      </c>
    </row>
    <row r="8" spans="1:14" ht="15.75" customHeight="1" thickBot="1" x14ac:dyDescent="0.25">
      <c r="A8" s="49">
        <v>42665</v>
      </c>
      <c r="B8" s="40">
        <v>88</v>
      </c>
      <c r="C8" s="40">
        <v>98</v>
      </c>
      <c r="D8" s="17">
        <f t="shared" si="0"/>
        <v>10</v>
      </c>
      <c r="E8" s="18">
        <f t="shared" si="1"/>
        <v>10</v>
      </c>
      <c r="F8" s="46">
        <f t="shared" si="3"/>
        <v>4</v>
      </c>
      <c r="G8" s="14">
        <f t="shared" si="2"/>
        <v>98</v>
      </c>
      <c r="H8" s="5"/>
      <c r="I8" s="6" t="s">
        <v>5</v>
      </c>
      <c r="J8" s="8">
        <f>COUNTIF(E3:E48,"&gt;0")/J3</f>
        <v>0.97297297297297303</v>
      </c>
      <c r="K8" s="8">
        <f>COUNTIF(E51:E111,"&gt;0")/K3</f>
        <v>0.52830188679245282</v>
      </c>
      <c r="L8" s="5" t="s">
        <v>146</v>
      </c>
      <c r="M8" s="5"/>
      <c r="N8" s="5">
        <f t="shared" si="4"/>
        <v>1.3333333333333333</v>
      </c>
    </row>
    <row r="9" spans="1:14" ht="15.75" customHeight="1" thickBot="1" x14ac:dyDescent="0.25">
      <c r="A9" s="49">
        <v>42666</v>
      </c>
      <c r="B9" s="40">
        <v>85</v>
      </c>
      <c r="C9" s="40">
        <v>98</v>
      </c>
      <c r="D9" s="17">
        <f t="shared" si="0"/>
        <v>13</v>
      </c>
      <c r="E9" s="18">
        <f t="shared" si="1"/>
        <v>13</v>
      </c>
      <c r="F9" s="46">
        <f t="shared" si="3"/>
        <v>0</v>
      </c>
      <c r="G9" s="14">
        <f t="shared" si="2"/>
        <v>98</v>
      </c>
      <c r="H9" s="5"/>
      <c r="I9" s="6" t="s">
        <v>6</v>
      </c>
      <c r="J9" s="9">
        <f>SUM(E3:E48)</f>
        <v>471</v>
      </c>
      <c r="K9" s="10">
        <f>SUM(E51:E111)</f>
        <v>341</v>
      </c>
      <c r="L9" s="5" t="s">
        <v>147</v>
      </c>
      <c r="M9" s="5"/>
      <c r="N9" s="5">
        <f t="shared" si="4"/>
        <v>0</v>
      </c>
    </row>
    <row r="10" spans="1:14" ht="15.75" customHeight="1" thickBot="1" x14ac:dyDescent="0.25">
      <c r="A10" s="49">
        <v>42667</v>
      </c>
      <c r="B10" s="40">
        <v>83</v>
      </c>
      <c r="C10" s="40">
        <v>98</v>
      </c>
      <c r="D10" s="17">
        <f t="shared" si="0"/>
        <v>15</v>
      </c>
      <c r="E10" s="18">
        <f t="shared" si="1"/>
        <v>15</v>
      </c>
      <c r="F10" s="46">
        <f t="shared" si="3"/>
        <v>0</v>
      </c>
      <c r="G10" s="14">
        <f t="shared" si="2"/>
        <v>98</v>
      </c>
      <c r="H10" s="5"/>
      <c r="I10" s="7" t="s">
        <v>69</v>
      </c>
      <c r="J10" s="7">
        <f>J9/J2</f>
        <v>4.617647058823529</v>
      </c>
      <c r="K10" s="7">
        <f>K9/K2</f>
        <v>2.7723577235772359</v>
      </c>
      <c r="L10" s="5" t="s">
        <v>148</v>
      </c>
      <c r="M10" s="5"/>
      <c r="N10" s="5">
        <f t="shared" si="4"/>
        <v>0</v>
      </c>
    </row>
    <row r="11" spans="1:14" ht="15.75" customHeight="1" thickBot="1" x14ac:dyDescent="0.25">
      <c r="A11" s="49">
        <v>42668</v>
      </c>
      <c r="B11" s="40">
        <v>80</v>
      </c>
      <c r="C11" s="40">
        <v>96</v>
      </c>
      <c r="D11" s="17">
        <f t="shared" si="0"/>
        <v>16</v>
      </c>
      <c r="E11" s="18">
        <f t="shared" si="1"/>
        <v>16</v>
      </c>
      <c r="F11" s="46">
        <f t="shared" si="3"/>
        <v>2</v>
      </c>
      <c r="G11" s="14">
        <f t="shared" si="2"/>
        <v>96</v>
      </c>
      <c r="H11" s="5"/>
      <c r="I11" s="7" t="s">
        <v>141</v>
      </c>
      <c r="J11" s="7">
        <f>SUM(C3:C48)/SUM(B3:B48)</f>
        <v>1.2430340557275541</v>
      </c>
      <c r="K11" s="7">
        <f>SUM(C51:C111)/SUM(B51:B111)</f>
        <v>1.0337247816922615</v>
      </c>
      <c r="L11" s="5" t="s">
        <v>149</v>
      </c>
      <c r="M11" s="5"/>
      <c r="N11" s="5">
        <f t="shared" si="4"/>
        <v>0.66666666666666663</v>
      </c>
    </row>
    <row r="12" spans="1:14" ht="15.75" customHeight="1" thickBot="1" x14ac:dyDescent="0.25">
      <c r="A12" s="49">
        <v>42669</v>
      </c>
      <c r="B12" s="40">
        <v>77</v>
      </c>
      <c r="C12" s="40">
        <v>88</v>
      </c>
      <c r="D12" s="17">
        <f t="shared" si="0"/>
        <v>11</v>
      </c>
      <c r="E12" s="18">
        <f t="shared" si="1"/>
        <v>11</v>
      </c>
      <c r="F12" s="46">
        <f t="shared" si="3"/>
        <v>8</v>
      </c>
      <c r="G12" s="14">
        <f t="shared" si="2"/>
        <v>88</v>
      </c>
      <c r="H12" s="5"/>
      <c r="I12" s="11" t="s">
        <v>142</v>
      </c>
      <c r="J12" s="7">
        <v>9.35</v>
      </c>
      <c r="K12" s="7">
        <v>9.1</v>
      </c>
      <c r="L12" s="5"/>
      <c r="M12" s="5"/>
      <c r="N12" s="5">
        <f t="shared" si="4"/>
        <v>2.6666666666666665</v>
      </c>
    </row>
    <row r="13" spans="1:14" ht="15.75" customHeight="1" thickBot="1" x14ac:dyDescent="0.25">
      <c r="A13" s="49">
        <v>42670</v>
      </c>
      <c r="B13" s="40">
        <v>74</v>
      </c>
      <c r="C13" s="40">
        <v>88</v>
      </c>
      <c r="D13" s="17">
        <f t="shared" si="0"/>
        <v>14</v>
      </c>
      <c r="E13" s="18">
        <f t="shared" si="1"/>
        <v>14</v>
      </c>
      <c r="F13" s="46">
        <f t="shared" si="3"/>
        <v>0</v>
      </c>
      <c r="G13" s="14">
        <f t="shared" si="2"/>
        <v>88</v>
      </c>
      <c r="H13" s="5"/>
      <c r="I13" s="7" t="s">
        <v>143</v>
      </c>
      <c r="J13" s="23">
        <f>1/J11</f>
        <v>0.80448318804483199</v>
      </c>
      <c r="K13" s="23">
        <f>1/K11</f>
        <v>0.96737547334692686</v>
      </c>
      <c r="L13" s="5"/>
      <c r="M13" s="5"/>
      <c r="N13" s="5">
        <f t="shared" si="4"/>
        <v>0</v>
      </c>
    </row>
    <row r="14" spans="1:14" ht="15.75" customHeight="1" thickBot="1" x14ac:dyDescent="0.25">
      <c r="A14" s="49">
        <v>42671</v>
      </c>
      <c r="B14" s="40">
        <v>72</v>
      </c>
      <c r="C14" s="40">
        <v>88</v>
      </c>
      <c r="D14" s="17">
        <f t="shared" si="0"/>
        <v>16</v>
      </c>
      <c r="E14" s="18">
        <f t="shared" si="1"/>
        <v>16</v>
      </c>
      <c r="F14" s="46">
        <f t="shared" si="3"/>
        <v>0</v>
      </c>
      <c r="G14" s="14">
        <f t="shared" si="2"/>
        <v>88</v>
      </c>
      <c r="H14" s="5"/>
      <c r="I14" s="7" t="s">
        <v>261</v>
      </c>
      <c r="J14" s="26">
        <v>6</v>
      </c>
      <c r="K14" s="26">
        <v>6</v>
      </c>
      <c r="L14" s="5"/>
      <c r="M14" s="5"/>
      <c r="N14" s="5">
        <f t="shared" si="4"/>
        <v>0</v>
      </c>
    </row>
    <row r="15" spans="1:14" ht="15.75" customHeight="1" thickBot="1" x14ac:dyDescent="0.25">
      <c r="A15" s="49">
        <v>42672</v>
      </c>
      <c r="B15" s="40">
        <v>69</v>
      </c>
      <c r="C15" s="40">
        <v>88</v>
      </c>
      <c r="D15" s="17">
        <f t="shared" si="0"/>
        <v>19</v>
      </c>
      <c r="E15" s="18">
        <f t="shared" si="1"/>
        <v>19</v>
      </c>
      <c r="F15" s="46">
        <f t="shared" si="3"/>
        <v>0</v>
      </c>
      <c r="G15" s="14">
        <f t="shared" si="2"/>
        <v>88</v>
      </c>
      <c r="H15" s="5"/>
      <c r="I15" s="7" t="s">
        <v>266</v>
      </c>
      <c r="J15" s="7">
        <f>(SUMPRODUCT(D3:D48,D3:D48))/J2</f>
        <v>72.029411764705884</v>
      </c>
      <c r="K15" s="7">
        <f>(SUMPRODUCT(D51:D111,D51:D111))/K2</f>
        <v>65.934959349593498</v>
      </c>
      <c r="L15" s="5"/>
      <c r="M15" s="5"/>
      <c r="N15" s="5">
        <f t="shared" si="4"/>
        <v>0</v>
      </c>
    </row>
    <row r="16" spans="1:14" ht="15.75" customHeight="1" thickBot="1" x14ac:dyDescent="0.25">
      <c r="A16" s="49">
        <v>42673</v>
      </c>
      <c r="B16" s="40">
        <v>66</v>
      </c>
      <c r="C16" s="40">
        <v>88</v>
      </c>
      <c r="D16" s="17">
        <f t="shared" si="0"/>
        <v>22</v>
      </c>
      <c r="E16" s="18">
        <f t="shared" si="1"/>
        <v>22</v>
      </c>
      <c r="F16" s="46">
        <f t="shared" si="3"/>
        <v>0</v>
      </c>
      <c r="G16" s="14">
        <f t="shared" si="2"/>
        <v>88</v>
      </c>
      <c r="H16" s="5"/>
      <c r="I16" s="7" t="s">
        <v>267</v>
      </c>
      <c r="J16" s="7">
        <f>ABS(1-J13)</f>
        <v>0.19551681195516801</v>
      </c>
      <c r="K16" s="7">
        <f>ABS(1-K13)</f>
        <v>3.2624526653073138E-2</v>
      </c>
      <c r="L16" s="5"/>
      <c r="M16" s="5"/>
      <c r="N16" s="5">
        <f t="shared" si="4"/>
        <v>0</v>
      </c>
    </row>
    <row r="17" spans="1:14" ht="15.75" customHeight="1" thickBot="1" x14ac:dyDescent="0.25">
      <c r="A17" s="49">
        <v>42674</v>
      </c>
      <c r="B17" s="40">
        <v>63</v>
      </c>
      <c r="C17" s="40">
        <v>88</v>
      </c>
      <c r="D17" s="17">
        <f t="shared" si="0"/>
        <v>25</v>
      </c>
      <c r="E17" s="18">
        <f t="shared" si="1"/>
        <v>25</v>
      </c>
      <c r="F17" s="46">
        <f t="shared" si="3"/>
        <v>0</v>
      </c>
      <c r="G17" s="14">
        <f t="shared" si="2"/>
        <v>88</v>
      </c>
      <c r="H17" s="5"/>
      <c r="I17" s="7" t="s">
        <v>287</v>
      </c>
      <c r="J17" s="26">
        <f>J2/J3</f>
        <v>2.7567567567567566</v>
      </c>
      <c r="K17" s="26">
        <f>K2/K3</f>
        <v>2.3207547169811322</v>
      </c>
      <c r="L17" s="5"/>
      <c r="M17" s="5"/>
      <c r="N17" s="5">
        <f t="shared" si="4"/>
        <v>0</v>
      </c>
    </row>
    <row r="18" spans="1:14" ht="15.75" customHeight="1" thickBot="1" x14ac:dyDescent="0.25">
      <c r="A18" s="49">
        <v>42675</v>
      </c>
      <c r="B18" s="40">
        <v>61</v>
      </c>
      <c r="C18" s="40">
        <v>76</v>
      </c>
      <c r="D18" s="17">
        <f t="shared" si="0"/>
        <v>15</v>
      </c>
      <c r="E18" s="18">
        <f t="shared" si="1"/>
        <v>15</v>
      </c>
      <c r="F18" s="46">
        <f t="shared" si="3"/>
        <v>12</v>
      </c>
      <c r="G18" s="14">
        <f t="shared" si="2"/>
        <v>76</v>
      </c>
      <c r="H18" s="5"/>
      <c r="I18" s="7" t="s">
        <v>314</v>
      </c>
      <c r="J18" s="26">
        <f>STDEV(F3:F48)</f>
        <v>3.9889110558411067</v>
      </c>
      <c r="K18" s="26">
        <f>STDEV(F51:F111)</f>
        <v>3.4849875008365436</v>
      </c>
      <c r="L18" s="5"/>
      <c r="M18" s="5"/>
      <c r="N18" s="5">
        <f t="shared" si="4"/>
        <v>6</v>
      </c>
    </row>
    <row r="19" spans="1:14" ht="15.75" customHeight="1" thickBot="1" x14ac:dyDescent="0.25">
      <c r="A19" s="49">
        <v>42676</v>
      </c>
      <c r="B19" s="40">
        <v>58</v>
      </c>
      <c r="C19" s="40">
        <v>76</v>
      </c>
      <c r="D19" s="17">
        <f t="shared" si="0"/>
        <v>18</v>
      </c>
      <c r="E19" s="18">
        <f t="shared" si="1"/>
        <v>18</v>
      </c>
      <c r="F19" s="46">
        <f t="shared" si="3"/>
        <v>0</v>
      </c>
      <c r="G19" s="14">
        <f t="shared" si="2"/>
        <v>76</v>
      </c>
      <c r="H19" s="5"/>
      <c r="I19" s="5"/>
      <c r="J19" s="5"/>
      <c r="K19" s="5"/>
      <c r="L19" s="5"/>
      <c r="M19" s="5"/>
      <c r="N19" s="5">
        <f t="shared" si="4"/>
        <v>0</v>
      </c>
    </row>
    <row r="20" spans="1:14" ht="15.75" customHeight="1" thickBot="1" x14ac:dyDescent="0.25">
      <c r="A20" s="49">
        <v>42677</v>
      </c>
      <c r="B20" s="40">
        <v>55</v>
      </c>
      <c r="C20" s="40">
        <v>70</v>
      </c>
      <c r="D20" s="17">
        <f t="shared" si="0"/>
        <v>15</v>
      </c>
      <c r="E20" s="18">
        <f t="shared" si="1"/>
        <v>15</v>
      </c>
      <c r="F20" s="46">
        <f t="shared" si="3"/>
        <v>6</v>
      </c>
      <c r="G20" s="14">
        <f t="shared" si="2"/>
        <v>70</v>
      </c>
      <c r="H20" s="5"/>
      <c r="I20" s="5"/>
      <c r="J20" s="5"/>
      <c r="K20" s="5"/>
      <c r="L20" s="5"/>
      <c r="M20" s="5"/>
      <c r="N20" s="5">
        <f t="shared" si="4"/>
        <v>2</v>
      </c>
    </row>
    <row r="21" spans="1:14" ht="15.75" customHeight="1" thickBot="1" x14ac:dyDescent="0.25">
      <c r="A21" s="49">
        <v>42678</v>
      </c>
      <c r="B21" s="40">
        <v>52</v>
      </c>
      <c r="C21" s="40">
        <v>70</v>
      </c>
      <c r="D21" s="17">
        <f t="shared" si="0"/>
        <v>18</v>
      </c>
      <c r="E21" s="18">
        <f t="shared" si="1"/>
        <v>18</v>
      </c>
      <c r="F21" s="46">
        <f t="shared" si="3"/>
        <v>0</v>
      </c>
      <c r="G21" s="14">
        <f t="shared" si="2"/>
        <v>70</v>
      </c>
      <c r="H21" s="5"/>
      <c r="I21" s="5"/>
      <c r="J21" s="5"/>
      <c r="K21" s="5"/>
      <c r="L21" s="5"/>
      <c r="M21" s="5"/>
      <c r="N21" s="5">
        <f t="shared" si="4"/>
        <v>0</v>
      </c>
    </row>
    <row r="22" spans="1:14" ht="15.75" customHeight="1" thickBot="1" x14ac:dyDescent="0.25">
      <c r="A22" s="49">
        <v>42679</v>
      </c>
      <c r="B22" s="40">
        <v>50</v>
      </c>
      <c r="C22" s="40">
        <v>70</v>
      </c>
      <c r="D22" s="17">
        <f t="shared" si="0"/>
        <v>20</v>
      </c>
      <c r="E22" s="18">
        <f t="shared" si="1"/>
        <v>20</v>
      </c>
      <c r="F22" s="46">
        <f t="shared" si="3"/>
        <v>0</v>
      </c>
      <c r="G22" s="14">
        <f t="shared" si="2"/>
        <v>70</v>
      </c>
      <c r="H22" s="5"/>
      <c r="I22" s="5"/>
      <c r="J22" s="5"/>
      <c r="K22" s="5"/>
      <c r="L22" s="5"/>
      <c r="M22" s="5"/>
      <c r="N22" s="5">
        <f t="shared" si="4"/>
        <v>0</v>
      </c>
    </row>
    <row r="23" spans="1:14" ht="15.75" customHeight="1" thickBot="1" x14ac:dyDescent="0.25">
      <c r="A23" s="49">
        <v>42680</v>
      </c>
      <c r="B23" s="40">
        <v>47</v>
      </c>
      <c r="C23" s="40">
        <v>70</v>
      </c>
      <c r="D23" s="17">
        <f t="shared" si="0"/>
        <v>23</v>
      </c>
      <c r="E23" s="18">
        <f t="shared" si="1"/>
        <v>23</v>
      </c>
      <c r="F23" s="46">
        <f t="shared" si="3"/>
        <v>0</v>
      </c>
      <c r="G23" s="14">
        <f t="shared" si="2"/>
        <v>70</v>
      </c>
      <c r="H23" s="5"/>
      <c r="I23" s="5"/>
      <c r="J23" s="5"/>
      <c r="K23" s="5"/>
      <c r="L23" s="5"/>
      <c r="M23" s="5"/>
      <c r="N23" s="5">
        <f t="shared" si="4"/>
        <v>0</v>
      </c>
    </row>
    <row r="24" spans="1:14" ht="15.75" customHeight="1" thickBot="1" x14ac:dyDescent="0.25">
      <c r="A24" s="49">
        <v>42681</v>
      </c>
      <c r="B24" s="40">
        <v>44</v>
      </c>
      <c r="C24" s="40">
        <v>54</v>
      </c>
      <c r="D24" s="17">
        <f t="shared" si="0"/>
        <v>10</v>
      </c>
      <c r="E24" s="18">
        <f t="shared" si="1"/>
        <v>10</v>
      </c>
      <c r="F24" s="46">
        <f t="shared" si="3"/>
        <v>16</v>
      </c>
      <c r="G24" s="14">
        <f t="shared" si="2"/>
        <v>54</v>
      </c>
      <c r="H24" s="5"/>
      <c r="I24" s="5"/>
      <c r="J24" s="5"/>
      <c r="K24" s="5"/>
      <c r="L24" s="5"/>
      <c r="M24" s="5"/>
      <c r="N24" s="5">
        <f t="shared" si="4"/>
        <v>5.333333333333333</v>
      </c>
    </row>
    <row r="25" spans="1:14" ht="15.75" customHeight="1" thickBot="1" x14ac:dyDescent="0.25">
      <c r="A25" s="49">
        <v>42682</v>
      </c>
      <c r="B25" s="40">
        <v>41</v>
      </c>
      <c r="C25" s="40">
        <v>54</v>
      </c>
      <c r="D25" s="17">
        <f t="shared" si="0"/>
        <v>13</v>
      </c>
      <c r="E25" s="18">
        <f t="shared" si="1"/>
        <v>13</v>
      </c>
      <c r="F25" s="46">
        <f t="shared" si="3"/>
        <v>0</v>
      </c>
      <c r="G25" s="14">
        <f t="shared" si="2"/>
        <v>54</v>
      </c>
      <c r="H25" s="5"/>
      <c r="I25" s="5"/>
      <c r="J25" s="5"/>
      <c r="K25" s="5"/>
      <c r="L25" s="5"/>
      <c r="M25" s="5"/>
      <c r="N25" s="5">
        <f t="shared" si="4"/>
        <v>0</v>
      </c>
    </row>
    <row r="26" spans="1:14" ht="15.75" customHeight="1" thickBot="1" x14ac:dyDescent="0.25">
      <c r="A26" s="49">
        <v>42683</v>
      </c>
      <c r="B26" s="40">
        <v>39</v>
      </c>
      <c r="C26" s="40">
        <v>48</v>
      </c>
      <c r="D26" s="17">
        <f t="shared" si="0"/>
        <v>9</v>
      </c>
      <c r="E26" s="18">
        <f t="shared" si="1"/>
        <v>9</v>
      </c>
      <c r="F26" s="46">
        <f t="shared" si="3"/>
        <v>6</v>
      </c>
      <c r="G26" s="14">
        <f t="shared" si="2"/>
        <v>48</v>
      </c>
      <c r="H26" s="5"/>
      <c r="I26" s="5"/>
      <c r="J26" s="5"/>
      <c r="K26" s="5"/>
      <c r="L26" s="5"/>
      <c r="M26" s="5"/>
      <c r="N26" s="5">
        <f t="shared" si="4"/>
        <v>3</v>
      </c>
    </row>
    <row r="27" spans="1:14" ht="15.75" customHeight="1" thickBot="1" x14ac:dyDescent="0.25">
      <c r="A27" s="49">
        <v>42684</v>
      </c>
      <c r="B27" s="40">
        <v>36</v>
      </c>
      <c r="C27" s="40">
        <v>48</v>
      </c>
      <c r="D27" s="17">
        <f t="shared" si="0"/>
        <v>12</v>
      </c>
      <c r="E27" s="18">
        <f t="shared" si="1"/>
        <v>12</v>
      </c>
      <c r="F27" s="46">
        <f t="shared" si="3"/>
        <v>0</v>
      </c>
      <c r="G27" s="14">
        <f t="shared" si="2"/>
        <v>48</v>
      </c>
      <c r="H27" s="5"/>
      <c r="I27" s="5"/>
      <c r="J27" s="5"/>
      <c r="K27" s="5"/>
      <c r="L27" s="5"/>
      <c r="M27" s="5"/>
      <c r="N27" s="5">
        <f t="shared" si="4"/>
        <v>0</v>
      </c>
    </row>
    <row r="28" spans="1:14" ht="15.75" customHeight="1" thickBot="1" x14ac:dyDescent="0.25">
      <c r="A28" s="49">
        <v>42685</v>
      </c>
      <c r="B28" s="40">
        <v>33</v>
      </c>
      <c r="C28" s="40">
        <v>48</v>
      </c>
      <c r="D28" s="17">
        <f t="shared" si="0"/>
        <v>15</v>
      </c>
      <c r="E28" s="18">
        <f t="shared" si="1"/>
        <v>15</v>
      </c>
      <c r="F28" s="46">
        <f t="shared" si="3"/>
        <v>0</v>
      </c>
      <c r="G28" s="14">
        <f t="shared" si="2"/>
        <v>48</v>
      </c>
      <c r="H28" s="5"/>
      <c r="I28" s="5"/>
      <c r="J28" s="5"/>
      <c r="K28" s="5"/>
      <c r="L28" s="5"/>
      <c r="M28" s="5"/>
      <c r="N28" s="5">
        <f t="shared" si="4"/>
        <v>0</v>
      </c>
    </row>
    <row r="29" spans="1:14" ht="15.75" customHeight="1" thickBot="1" x14ac:dyDescent="0.25">
      <c r="A29" s="49">
        <v>42686</v>
      </c>
      <c r="B29" s="40">
        <v>30</v>
      </c>
      <c r="C29" s="40">
        <v>44</v>
      </c>
      <c r="D29" s="17">
        <f t="shared" si="0"/>
        <v>14</v>
      </c>
      <c r="E29" s="18">
        <f t="shared" si="1"/>
        <v>14</v>
      </c>
      <c r="F29" s="46">
        <f t="shared" si="3"/>
        <v>4</v>
      </c>
      <c r="G29" s="14">
        <f t="shared" si="2"/>
        <v>44</v>
      </c>
      <c r="H29" s="5"/>
      <c r="I29" s="5"/>
      <c r="J29" s="5"/>
      <c r="K29" s="5"/>
      <c r="L29" s="5"/>
      <c r="M29" s="5"/>
      <c r="N29" s="5">
        <f t="shared" si="4"/>
        <v>1.3333333333333333</v>
      </c>
    </row>
    <row r="30" spans="1:14" ht="15.75" customHeight="1" thickBot="1" x14ac:dyDescent="0.25">
      <c r="A30" s="49">
        <v>42687</v>
      </c>
      <c r="B30" s="40">
        <v>28</v>
      </c>
      <c r="C30" s="40">
        <v>44</v>
      </c>
      <c r="D30" s="17">
        <f t="shared" si="0"/>
        <v>16</v>
      </c>
      <c r="E30" s="18">
        <f t="shared" si="1"/>
        <v>16</v>
      </c>
      <c r="F30" s="46">
        <f t="shared" si="3"/>
        <v>0</v>
      </c>
      <c r="G30" s="14">
        <f t="shared" si="2"/>
        <v>44</v>
      </c>
      <c r="H30" s="5"/>
      <c r="I30" s="5"/>
      <c r="J30" s="5"/>
      <c r="K30" s="5"/>
      <c r="L30" s="5"/>
      <c r="M30" s="5"/>
      <c r="N30" s="5">
        <f t="shared" si="4"/>
        <v>0</v>
      </c>
    </row>
    <row r="31" spans="1:14" ht="15.75" customHeight="1" thickBot="1" x14ac:dyDescent="0.25">
      <c r="A31" s="49">
        <v>42688</v>
      </c>
      <c r="B31" s="40">
        <v>25</v>
      </c>
      <c r="C31" s="40">
        <v>44</v>
      </c>
      <c r="D31" s="17">
        <f t="shared" si="0"/>
        <v>19</v>
      </c>
      <c r="E31" s="18">
        <f t="shared" si="1"/>
        <v>19</v>
      </c>
      <c r="F31" s="46">
        <f t="shared" si="3"/>
        <v>0</v>
      </c>
      <c r="G31" s="14">
        <f t="shared" si="2"/>
        <v>44</v>
      </c>
      <c r="H31" s="5"/>
      <c r="I31" s="5"/>
      <c r="J31" s="5"/>
      <c r="K31" s="5"/>
      <c r="L31" s="5"/>
      <c r="M31" s="5"/>
      <c r="N31" s="5">
        <f t="shared" si="4"/>
        <v>0</v>
      </c>
    </row>
    <row r="32" spans="1:14" ht="15.75" customHeight="1" thickBot="1" x14ac:dyDescent="0.25">
      <c r="A32" s="49">
        <v>42689</v>
      </c>
      <c r="B32" s="40">
        <v>22</v>
      </c>
      <c r="C32" s="40">
        <v>40</v>
      </c>
      <c r="D32" s="17">
        <f t="shared" si="0"/>
        <v>18</v>
      </c>
      <c r="E32" s="18">
        <f t="shared" si="1"/>
        <v>18</v>
      </c>
      <c r="F32" s="46">
        <f t="shared" si="3"/>
        <v>4</v>
      </c>
      <c r="G32" s="14">
        <f t="shared" si="2"/>
        <v>40</v>
      </c>
      <c r="H32" s="5"/>
      <c r="I32" s="5"/>
      <c r="J32" s="5"/>
      <c r="K32" s="5"/>
      <c r="L32" s="5"/>
      <c r="M32" s="5"/>
      <c r="N32" s="5">
        <f t="shared" si="4"/>
        <v>1.3333333333333333</v>
      </c>
    </row>
    <row r="33" spans="1:14" ht="15.75" customHeight="1" thickBot="1" x14ac:dyDescent="0.25">
      <c r="A33" s="49">
        <v>42690</v>
      </c>
      <c r="B33" s="40">
        <v>19</v>
      </c>
      <c r="C33" s="40">
        <v>32</v>
      </c>
      <c r="D33" s="17">
        <f t="shared" si="0"/>
        <v>13</v>
      </c>
      <c r="E33" s="18">
        <f t="shared" si="1"/>
        <v>13</v>
      </c>
      <c r="F33" s="46">
        <f t="shared" si="3"/>
        <v>8</v>
      </c>
      <c r="G33" s="14">
        <f t="shared" si="2"/>
        <v>32</v>
      </c>
      <c r="H33" s="5"/>
      <c r="I33" s="5"/>
      <c r="J33" s="5"/>
      <c r="K33" s="5"/>
      <c r="L33" s="5"/>
      <c r="M33" s="5"/>
      <c r="N33" s="5">
        <f t="shared" si="4"/>
        <v>2.6666666666666665</v>
      </c>
    </row>
    <row r="34" spans="1:14" ht="15.75" customHeight="1" thickBot="1" x14ac:dyDescent="0.25">
      <c r="A34" s="49">
        <v>42691</v>
      </c>
      <c r="B34" s="40">
        <v>17</v>
      </c>
      <c r="C34" s="40">
        <v>30</v>
      </c>
      <c r="D34" s="17">
        <f t="shared" si="0"/>
        <v>13</v>
      </c>
      <c r="E34" s="18">
        <f t="shared" si="1"/>
        <v>13</v>
      </c>
      <c r="F34" s="46">
        <f t="shared" si="3"/>
        <v>2</v>
      </c>
      <c r="G34" s="14">
        <f t="shared" si="2"/>
        <v>30</v>
      </c>
      <c r="H34" s="5"/>
      <c r="I34" s="5"/>
      <c r="J34" s="5"/>
      <c r="K34" s="5"/>
      <c r="L34" s="5"/>
      <c r="M34" s="5"/>
      <c r="N34" s="5">
        <f t="shared" si="4"/>
        <v>1</v>
      </c>
    </row>
    <row r="35" spans="1:14" ht="15.75" customHeight="1" thickBot="1" x14ac:dyDescent="0.25">
      <c r="A35" s="49">
        <v>42692</v>
      </c>
      <c r="B35" s="40">
        <v>14</v>
      </c>
      <c r="C35" s="40">
        <v>20</v>
      </c>
      <c r="D35" s="17">
        <f t="shared" si="0"/>
        <v>6</v>
      </c>
      <c r="E35" s="18">
        <f t="shared" si="1"/>
        <v>6</v>
      </c>
      <c r="F35" s="46">
        <f t="shared" si="3"/>
        <v>10</v>
      </c>
      <c r="G35" s="14">
        <f t="shared" si="2"/>
        <v>20</v>
      </c>
      <c r="H35" s="5"/>
      <c r="I35" s="5"/>
      <c r="J35" s="5"/>
      <c r="K35" s="5"/>
      <c r="L35" s="5"/>
      <c r="M35" s="5"/>
      <c r="N35" s="5">
        <f t="shared" si="4"/>
        <v>3.3333333333333335</v>
      </c>
    </row>
    <row r="36" spans="1:14" ht="15.75" customHeight="1" thickBot="1" x14ac:dyDescent="0.25">
      <c r="A36" s="49">
        <v>42693</v>
      </c>
      <c r="B36" s="40">
        <v>11</v>
      </c>
      <c r="C36" s="40">
        <v>15</v>
      </c>
      <c r="D36" s="17">
        <f t="shared" si="0"/>
        <v>4</v>
      </c>
      <c r="E36" s="18">
        <f t="shared" si="1"/>
        <v>4</v>
      </c>
      <c r="F36" s="46">
        <f t="shared" si="3"/>
        <v>5</v>
      </c>
      <c r="G36" s="14">
        <f t="shared" si="2"/>
        <v>15</v>
      </c>
      <c r="H36" s="5"/>
      <c r="I36" s="5"/>
      <c r="J36" s="5"/>
      <c r="K36" s="5"/>
      <c r="L36" s="5"/>
      <c r="M36" s="5"/>
      <c r="N36" s="5">
        <f t="shared" si="4"/>
        <v>1.6666666666666667</v>
      </c>
    </row>
    <row r="37" spans="1:14" ht="15.75" customHeight="1" thickBot="1" x14ac:dyDescent="0.25">
      <c r="A37" s="49">
        <v>42694</v>
      </c>
      <c r="B37" s="40">
        <v>8</v>
      </c>
      <c r="C37" s="40">
        <v>13</v>
      </c>
      <c r="D37" s="17">
        <f t="shared" si="0"/>
        <v>5</v>
      </c>
      <c r="E37" s="18">
        <f t="shared" si="1"/>
        <v>5</v>
      </c>
      <c r="F37" s="46">
        <f t="shared" si="3"/>
        <v>2</v>
      </c>
      <c r="G37" s="14">
        <f t="shared" si="2"/>
        <v>13</v>
      </c>
      <c r="H37" s="5"/>
      <c r="I37" s="5"/>
      <c r="J37" s="5"/>
      <c r="K37" s="5"/>
      <c r="L37" s="5"/>
      <c r="M37" s="5"/>
      <c r="N37" s="5">
        <f t="shared" si="4"/>
        <v>0.66666666666666663</v>
      </c>
    </row>
    <row r="38" spans="1:14" ht="13.5" thickBot="1" x14ac:dyDescent="0.25">
      <c r="A38" s="49">
        <v>42695</v>
      </c>
      <c r="B38" s="40">
        <v>6</v>
      </c>
      <c r="C38" s="40">
        <v>11</v>
      </c>
      <c r="D38" s="17">
        <f t="shared" si="0"/>
        <v>5</v>
      </c>
      <c r="E38" s="18">
        <f t="shared" si="1"/>
        <v>5</v>
      </c>
      <c r="F38" s="46">
        <f t="shared" si="3"/>
        <v>2</v>
      </c>
      <c r="G38" s="14">
        <f t="shared" si="2"/>
        <v>11</v>
      </c>
      <c r="H38" s="5"/>
      <c r="I38" s="5"/>
      <c r="J38" s="5"/>
      <c r="K38" s="5"/>
      <c r="L38" s="5"/>
      <c r="M38" s="5"/>
      <c r="N38" s="5">
        <f t="shared" si="4"/>
        <v>1</v>
      </c>
    </row>
    <row r="39" spans="1:14" ht="13.5" thickBot="1" x14ac:dyDescent="0.25">
      <c r="A39" s="49">
        <v>42696</v>
      </c>
      <c r="B39" s="40">
        <v>3</v>
      </c>
      <c r="C39" s="40">
        <v>4</v>
      </c>
      <c r="D39" s="17">
        <f t="shared" si="0"/>
        <v>1</v>
      </c>
      <c r="E39" s="18">
        <f t="shared" si="1"/>
        <v>1</v>
      </c>
      <c r="F39" s="46">
        <f t="shared" si="3"/>
        <v>7</v>
      </c>
      <c r="G39" s="14">
        <f t="shared" si="2"/>
        <v>4</v>
      </c>
      <c r="H39" s="5"/>
      <c r="I39" s="5"/>
      <c r="J39" s="5"/>
      <c r="K39" s="5"/>
      <c r="L39" s="5"/>
      <c r="M39" s="5"/>
      <c r="N39" s="5">
        <f t="shared" si="4"/>
        <v>2.3333333333333335</v>
      </c>
    </row>
    <row r="40" spans="1:14" ht="13.5" thickBot="1" x14ac:dyDescent="0.25">
      <c r="A40" s="49">
        <v>42697</v>
      </c>
      <c r="B40" s="40">
        <v>0</v>
      </c>
      <c r="C40" s="40">
        <v>0</v>
      </c>
      <c r="D40" s="17">
        <f t="shared" si="0"/>
        <v>0</v>
      </c>
      <c r="E40" s="18">
        <f t="shared" si="1"/>
        <v>0</v>
      </c>
      <c r="F40" s="46">
        <f t="shared" si="3"/>
        <v>4</v>
      </c>
      <c r="G40" s="14">
        <f t="shared" si="2"/>
        <v>0</v>
      </c>
      <c r="H40" s="5"/>
      <c r="I40" s="5"/>
      <c r="J40" s="5"/>
      <c r="K40" s="5"/>
      <c r="L40" s="5"/>
      <c r="M40" s="5"/>
      <c r="N40" s="5">
        <f t="shared" si="4"/>
        <v>1.3333333333333333</v>
      </c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04" si="5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1">
        <v>42702</v>
      </c>
      <c r="B51" s="40">
        <v>123</v>
      </c>
      <c r="C51" s="42">
        <v>123</v>
      </c>
      <c r="D51" s="17">
        <f t="shared" ref="D51:D104" si="6">C51-B51</f>
        <v>0</v>
      </c>
      <c r="E51" s="18">
        <f t="shared" ref="E51:E104" si="7">IF(D51&gt;0,D51,0)</f>
        <v>0</v>
      </c>
      <c r="F51" s="46" t="str">
        <f t="shared" si="3"/>
        <v/>
      </c>
      <c r="G51" s="14">
        <f t="shared" si="5"/>
        <v>123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1">
        <v>42703</v>
      </c>
      <c r="B52" s="40">
        <v>121</v>
      </c>
      <c r="C52" s="42">
        <v>123</v>
      </c>
      <c r="D52" s="17">
        <f t="shared" si="6"/>
        <v>2</v>
      </c>
      <c r="E52" s="18">
        <f t="shared" si="7"/>
        <v>2</v>
      </c>
      <c r="F52" s="46">
        <f t="shared" si="3"/>
        <v>0</v>
      </c>
      <c r="G52" s="14">
        <f t="shared" si="5"/>
        <v>123</v>
      </c>
      <c r="H52" s="5"/>
      <c r="I52" s="5"/>
      <c r="J52" s="5"/>
      <c r="K52" s="5"/>
      <c r="L52" s="5"/>
      <c r="M52" s="5"/>
      <c r="N52" s="5">
        <f t="shared" ref="N52:N104" si="8">(C51-C52)/(B51-B52)</f>
        <v>0</v>
      </c>
    </row>
    <row r="53" spans="1:14" ht="13.5" thickBot="1" x14ac:dyDescent="0.25">
      <c r="A53" s="41">
        <v>42704</v>
      </c>
      <c r="B53" s="40">
        <v>118</v>
      </c>
      <c r="C53" s="42">
        <v>123</v>
      </c>
      <c r="D53" s="17">
        <f t="shared" si="6"/>
        <v>5</v>
      </c>
      <c r="E53" s="18">
        <f t="shared" si="7"/>
        <v>5</v>
      </c>
      <c r="F53" s="46">
        <f t="shared" si="3"/>
        <v>0</v>
      </c>
      <c r="G53" s="14">
        <f t="shared" si="5"/>
        <v>123</v>
      </c>
      <c r="H53" s="5"/>
      <c r="I53" s="5"/>
      <c r="J53" s="5"/>
      <c r="K53" s="5"/>
      <c r="L53" s="5"/>
      <c r="M53" s="5"/>
      <c r="N53" s="5">
        <f t="shared" si="8"/>
        <v>0</v>
      </c>
    </row>
    <row r="54" spans="1:14" ht="13.5" thickBot="1" x14ac:dyDescent="0.25">
      <c r="A54" s="41">
        <v>42705</v>
      </c>
      <c r="B54" s="40">
        <v>116</v>
      </c>
      <c r="C54" s="42">
        <v>119</v>
      </c>
      <c r="D54" s="17">
        <f t="shared" si="6"/>
        <v>3</v>
      </c>
      <c r="E54" s="18">
        <f t="shared" si="7"/>
        <v>3</v>
      </c>
      <c r="F54" s="46">
        <f t="shared" si="3"/>
        <v>4</v>
      </c>
      <c r="G54" s="14">
        <f t="shared" si="5"/>
        <v>119</v>
      </c>
      <c r="H54" s="5"/>
      <c r="I54" s="5"/>
      <c r="J54" s="5"/>
      <c r="K54" s="5"/>
      <c r="L54" s="5"/>
      <c r="M54" s="5"/>
      <c r="N54" s="5">
        <f t="shared" si="8"/>
        <v>2</v>
      </c>
    </row>
    <row r="55" spans="1:14" ht="13.5" thickBot="1" x14ac:dyDescent="0.25">
      <c r="A55" s="41">
        <v>42706</v>
      </c>
      <c r="B55" s="40">
        <v>114</v>
      </c>
      <c r="C55" s="42">
        <v>107</v>
      </c>
      <c r="D55" s="17">
        <f t="shared" si="6"/>
        <v>-7</v>
      </c>
      <c r="E55" s="18">
        <f t="shared" si="7"/>
        <v>0</v>
      </c>
      <c r="F55" s="46">
        <f t="shared" si="3"/>
        <v>12</v>
      </c>
      <c r="G55" s="14">
        <f t="shared" si="5"/>
        <v>114</v>
      </c>
      <c r="H55" s="5"/>
      <c r="I55" s="5"/>
      <c r="J55" s="5"/>
      <c r="K55" s="5"/>
      <c r="L55" s="5"/>
      <c r="M55" s="5"/>
      <c r="N55" s="5">
        <f t="shared" si="8"/>
        <v>6</v>
      </c>
    </row>
    <row r="56" spans="1:14" ht="13.5" thickBot="1" x14ac:dyDescent="0.25">
      <c r="A56" s="41">
        <v>42707</v>
      </c>
      <c r="B56" s="40">
        <v>111</v>
      </c>
      <c r="C56" s="42">
        <v>107</v>
      </c>
      <c r="D56" s="17">
        <f t="shared" si="6"/>
        <v>-4</v>
      </c>
      <c r="E56" s="18">
        <f t="shared" si="7"/>
        <v>0</v>
      </c>
      <c r="F56" s="46">
        <f t="shared" si="3"/>
        <v>0</v>
      </c>
      <c r="G56" s="14">
        <f t="shared" si="5"/>
        <v>111</v>
      </c>
      <c r="H56" s="5"/>
      <c r="I56" s="5"/>
      <c r="J56" s="5"/>
      <c r="K56" s="5"/>
      <c r="L56" s="5"/>
      <c r="M56" s="5"/>
      <c r="N56" s="5">
        <f t="shared" si="8"/>
        <v>0</v>
      </c>
    </row>
    <row r="57" spans="1:14" ht="13.5" thickBot="1" x14ac:dyDescent="0.25">
      <c r="A57" s="41">
        <v>42708</v>
      </c>
      <c r="B57" s="40">
        <v>109</v>
      </c>
      <c r="C57" s="42">
        <v>107</v>
      </c>
      <c r="D57" s="17">
        <f t="shared" si="6"/>
        <v>-2</v>
      </c>
      <c r="E57" s="18">
        <f t="shared" si="7"/>
        <v>0</v>
      </c>
      <c r="F57" s="46">
        <f t="shared" si="3"/>
        <v>0</v>
      </c>
      <c r="G57" s="14">
        <f t="shared" si="5"/>
        <v>109</v>
      </c>
      <c r="H57" s="5"/>
      <c r="I57" s="5"/>
      <c r="J57" s="5"/>
      <c r="K57" s="5"/>
      <c r="L57" s="5"/>
      <c r="M57" s="5"/>
      <c r="N57" s="5">
        <f t="shared" si="8"/>
        <v>0</v>
      </c>
    </row>
    <row r="58" spans="1:14" ht="13.5" thickBot="1" x14ac:dyDescent="0.25">
      <c r="A58" s="41">
        <v>42709</v>
      </c>
      <c r="B58" s="40">
        <v>107</v>
      </c>
      <c r="C58" s="42">
        <v>107</v>
      </c>
      <c r="D58" s="17">
        <f t="shared" si="6"/>
        <v>0</v>
      </c>
      <c r="E58" s="18">
        <f t="shared" si="7"/>
        <v>0</v>
      </c>
      <c r="F58" s="46">
        <f t="shared" si="3"/>
        <v>0</v>
      </c>
      <c r="G58" s="14">
        <f t="shared" si="5"/>
        <v>107</v>
      </c>
      <c r="H58" s="5"/>
      <c r="I58" s="5"/>
      <c r="J58" s="5"/>
      <c r="K58" s="5"/>
      <c r="L58" s="5"/>
      <c r="M58" s="5"/>
      <c r="N58" s="5">
        <f t="shared" si="8"/>
        <v>0</v>
      </c>
    </row>
    <row r="59" spans="1:14" ht="13.5" thickBot="1" x14ac:dyDescent="0.25">
      <c r="A59" s="41">
        <v>42710</v>
      </c>
      <c r="B59" s="40">
        <v>104</v>
      </c>
      <c r="C59" s="42">
        <v>98</v>
      </c>
      <c r="D59" s="17">
        <f t="shared" si="6"/>
        <v>-6</v>
      </c>
      <c r="E59" s="18">
        <f t="shared" si="7"/>
        <v>0</v>
      </c>
      <c r="F59" s="46">
        <f t="shared" si="3"/>
        <v>9</v>
      </c>
      <c r="G59" s="14">
        <f t="shared" si="5"/>
        <v>104</v>
      </c>
      <c r="H59" s="5"/>
      <c r="I59" s="5"/>
      <c r="J59" s="5"/>
      <c r="K59" s="5"/>
      <c r="L59" s="5"/>
      <c r="M59" s="5"/>
      <c r="N59" s="5">
        <f t="shared" si="8"/>
        <v>3</v>
      </c>
    </row>
    <row r="60" spans="1:14" ht="13.5" thickBot="1" x14ac:dyDescent="0.25">
      <c r="A60" s="41">
        <v>42711</v>
      </c>
      <c r="B60" s="40">
        <v>102</v>
      </c>
      <c r="C60" s="42">
        <v>95</v>
      </c>
      <c r="D60" s="17">
        <f t="shared" si="6"/>
        <v>-7</v>
      </c>
      <c r="E60" s="18">
        <f t="shared" si="7"/>
        <v>0</v>
      </c>
      <c r="F60" s="46">
        <f t="shared" si="3"/>
        <v>3</v>
      </c>
      <c r="G60" s="14">
        <f t="shared" si="5"/>
        <v>102</v>
      </c>
      <c r="H60" s="5"/>
      <c r="I60" s="5"/>
      <c r="J60" s="5"/>
      <c r="K60" s="5"/>
      <c r="L60" s="5"/>
      <c r="M60" s="5"/>
      <c r="N60" s="5">
        <f t="shared" si="8"/>
        <v>1.5</v>
      </c>
    </row>
    <row r="61" spans="1:14" ht="13.5" thickBot="1" x14ac:dyDescent="0.25">
      <c r="A61" s="41">
        <v>42712</v>
      </c>
      <c r="B61" s="40">
        <v>100</v>
      </c>
      <c r="C61" s="42">
        <v>84</v>
      </c>
      <c r="D61" s="17">
        <f t="shared" si="6"/>
        <v>-16</v>
      </c>
      <c r="E61" s="18">
        <f t="shared" si="7"/>
        <v>0</v>
      </c>
      <c r="F61" s="46">
        <f t="shared" si="3"/>
        <v>11</v>
      </c>
      <c r="G61" s="14">
        <f t="shared" si="5"/>
        <v>100</v>
      </c>
      <c r="H61" s="5"/>
      <c r="I61" s="5"/>
      <c r="J61" s="5"/>
      <c r="K61" s="5"/>
      <c r="L61" s="5"/>
      <c r="M61" s="5"/>
      <c r="N61" s="5">
        <f t="shared" si="8"/>
        <v>5.5</v>
      </c>
    </row>
    <row r="62" spans="1:14" ht="13.5" thickBot="1" x14ac:dyDescent="0.25">
      <c r="A62" s="41">
        <v>42713</v>
      </c>
      <c r="B62" s="40">
        <v>97</v>
      </c>
      <c r="C62" s="42">
        <v>84</v>
      </c>
      <c r="D62" s="17">
        <f t="shared" si="6"/>
        <v>-13</v>
      </c>
      <c r="E62" s="18">
        <f t="shared" si="7"/>
        <v>0</v>
      </c>
      <c r="F62" s="46">
        <f t="shared" si="3"/>
        <v>0</v>
      </c>
      <c r="G62" s="14">
        <f t="shared" si="5"/>
        <v>97</v>
      </c>
      <c r="H62" s="5"/>
      <c r="I62" s="5"/>
      <c r="J62" s="5"/>
      <c r="K62" s="5"/>
      <c r="L62" s="5"/>
      <c r="M62" s="5"/>
      <c r="N62" s="5">
        <f t="shared" si="8"/>
        <v>0</v>
      </c>
    </row>
    <row r="63" spans="1:14" ht="13.5" thickBot="1" x14ac:dyDescent="0.25">
      <c r="A63" s="41">
        <v>42714</v>
      </c>
      <c r="B63" s="40">
        <v>95</v>
      </c>
      <c r="C63" s="42">
        <v>84</v>
      </c>
      <c r="D63" s="17">
        <f t="shared" si="6"/>
        <v>-11</v>
      </c>
      <c r="E63" s="18">
        <f t="shared" si="7"/>
        <v>0</v>
      </c>
      <c r="F63" s="46">
        <f t="shared" si="3"/>
        <v>0</v>
      </c>
      <c r="G63" s="14">
        <f t="shared" si="5"/>
        <v>95</v>
      </c>
      <c r="H63" s="5"/>
      <c r="I63" s="5"/>
      <c r="J63" s="5"/>
      <c r="K63" s="5"/>
      <c r="L63" s="5"/>
      <c r="M63" s="5"/>
      <c r="N63" s="5">
        <f t="shared" si="8"/>
        <v>0</v>
      </c>
    </row>
    <row r="64" spans="1:14" ht="13.5" thickBot="1" x14ac:dyDescent="0.25">
      <c r="A64" s="41">
        <v>42715</v>
      </c>
      <c r="B64" s="40">
        <v>93</v>
      </c>
      <c r="C64" s="42">
        <v>84</v>
      </c>
      <c r="D64" s="17">
        <f t="shared" si="6"/>
        <v>-9</v>
      </c>
      <c r="E64" s="18">
        <f t="shared" si="7"/>
        <v>0</v>
      </c>
      <c r="F64" s="46">
        <f t="shared" si="3"/>
        <v>0</v>
      </c>
      <c r="G64" s="14">
        <f t="shared" si="5"/>
        <v>93</v>
      </c>
      <c r="H64" s="5"/>
      <c r="I64" s="5"/>
      <c r="J64" s="5"/>
      <c r="K64" s="5"/>
      <c r="L64" s="5"/>
      <c r="M64" s="5"/>
      <c r="N64" s="5">
        <f t="shared" si="8"/>
        <v>0</v>
      </c>
    </row>
    <row r="65" spans="1:14" ht="13.5" thickBot="1" x14ac:dyDescent="0.25">
      <c r="A65" s="41">
        <v>42716</v>
      </c>
      <c r="B65" s="40">
        <v>91</v>
      </c>
      <c r="C65" s="42">
        <v>84</v>
      </c>
      <c r="D65" s="17">
        <f t="shared" si="6"/>
        <v>-7</v>
      </c>
      <c r="E65" s="18">
        <f t="shared" si="7"/>
        <v>0</v>
      </c>
      <c r="F65" s="46">
        <f t="shared" si="3"/>
        <v>0</v>
      </c>
      <c r="G65" s="14">
        <f t="shared" si="5"/>
        <v>91</v>
      </c>
      <c r="H65" s="5"/>
      <c r="I65" s="5"/>
      <c r="J65" s="5"/>
      <c r="K65" s="5"/>
      <c r="L65" s="5"/>
      <c r="M65" s="5"/>
      <c r="N65" s="5">
        <f t="shared" si="8"/>
        <v>0</v>
      </c>
    </row>
    <row r="66" spans="1:14" ht="13.5" thickBot="1" x14ac:dyDescent="0.25">
      <c r="A66" s="41">
        <v>42717</v>
      </c>
      <c r="B66" s="40">
        <v>88</v>
      </c>
      <c r="C66" s="42">
        <v>79</v>
      </c>
      <c r="D66" s="17">
        <f t="shared" si="6"/>
        <v>-9</v>
      </c>
      <c r="E66" s="18">
        <f t="shared" si="7"/>
        <v>0</v>
      </c>
      <c r="F66" s="46">
        <f t="shared" si="3"/>
        <v>5</v>
      </c>
      <c r="G66" s="14">
        <f t="shared" si="5"/>
        <v>88</v>
      </c>
      <c r="H66" s="5"/>
      <c r="I66" s="5"/>
      <c r="J66" s="5"/>
      <c r="K66" s="5"/>
      <c r="L66" s="5"/>
      <c r="M66" s="5"/>
      <c r="N66" s="5">
        <f t="shared" si="8"/>
        <v>1.6666666666666667</v>
      </c>
    </row>
    <row r="67" spans="1:14" ht="13.5" thickBot="1" x14ac:dyDescent="0.25">
      <c r="A67" s="41">
        <v>42718</v>
      </c>
      <c r="B67" s="40">
        <v>86</v>
      </c>
      <c r="C67" s="42">
        <v>66</v>
      </c>
      <c r="D67" s="17">
        <f t="shared" si="6"/>
        <v>-20</v>
      </c>
      <c r="E67" s="18">
        <f t="shared" si="7"/>
        <v>0</v>
      </c>
      <c r="F67" s="46">
        <f t="shared" si="3"/>
        <v>13</v>
      </c>
      <c r="G67" s="14">
        <f t="shared" si="5"/>
        <v>86</v>
      </c>
      <c r="H67" s="5"/>
      <c r="I67" s="5"/>
      <c r="J67" s="5"/>
      <c r="K67" s="5"/>
      <c r="L67" s="5"/>
      <c r="M67" s="5"/>
      <c r="N67" s="5">
        <f t="shared" si="8"/>
        <v>6.5</v>
      </c>
    </row>
    <row r="68" spans="1:14" ht="13.5" thickBot="1" x14ac:dyDescent="0.25">
      <c r="A68" s="41">
        <v>42719</v>
      </c>
      <c r="B68" s="40">
        <v>84</v>
      </c>
      <c r="C68" s="42">
        <v>66</v>
      </c>
      <c r="D68" s="17">
        <f t="shared" si="6"/>
        <v>-18</v>
      </c>
      <c r="E68" s="18">
        <f t="shared" si="7"/>
        <v>0</v>
      </c>
      <c r="F68" s="46">
        <f t="shared" si="3"/>
        <v>0</v>
      </c>
      <c r="G68" s="14">
        <f t="shared" si="5"/>
        <v>84</v>
      </c>
      <c r="H68" s="5"/>
      <c r="I68" s="5"/>
      <c r="J68" s="5"/>
      <c r="K68" s="5"/>
      <c r="L68" s="5"/>
      <c r="M68" s="5"/>
      <c r="N68" s="5">
        <f t="shared" si="8"/>
        <v>0</v>
      </c>
    </row>
    <row r="69" spans="1:14" ht="13.5" thickBot="1" x14ac:dyDescent="0.25">
      <c r="A69" s="41">
        <v>42720</v>
      </c>
      <c r="B69" s="40">
        <v>81</v>
      </c>
      <c r="C69" s="42">
        <v>62</v>
      </c>
      <c r="D69" s="17">
        <f t="shared" si="6"/>
        <v>-19</v>
      </c>
      <c r="E69" s="18">
        <f t="shared" si="7"/>
        <v>0</v>
      </c>
      <c r="F69" s="46">
        <f t="shared" ref="F69:F111" si="9">IF(B68,C68-C69,"")</f>
        <v>4</v>
      </c>
      <c r="G69" s="14">
        <f t="shared" si="5"/>
        <v>81</v>
      </c>
      <c r="H69" s="5"/>
      <c r="I69" s="5"/>
      <c r="J69" s="5"/>
      <c r="K69" s="5"/>
      <c r="L69" s="5"/>
      <c r="M69" s="5"/>
      <c r="N69" s="5">
        <f t="shared" si="8"/>
        <v>1.3333333333333333</v>
      </c>
    </row>
    <row r="70" spans="1:14" ht="13.5" thickBot="1" x14ac:dyDescent="0.25">
      <c r="A70" s="41">
        <v>42721</v>
      </c>
      <c r="B70" s="40">
        <v>79</v>
      </c>
      <c r="C70" s="42">
        <v>62</v>
      </c>
      <c r="D70" s="17">
        <f t="shared" si="6"/>
        <v>-17</v>
      </c>
      <c r="E70" s="18">
        <f t="shared" si="7"/>
        <v>0</v>
      </c>
      <c r="F70" s="46">
        <f t="shared" si="9"/>
        <v>0</v>
      </c>
      <c r="G70" s="14">
        <f t="shared" si="5"/>
        <v>79</v>
      </c>
      <c r="H70" s="5"/>
      <c r="I70" s="5"/>
      <c r="J70" s="5"/>
      <c r="K70" s="5"/>
      <c r="L70" s="5"/>
      <c r="M70" s="5"/>
      <c r="N70" s="5">
        <f t="shared" si="8"/>
        <v>0</v>
      </c>
    </row>
    <row r="71" spans="1:14" ht="13.5" thickBot="1" x14ac:dyDescent="0.25">
      <c r="A71" s="41">
        <v>42722</v>
      </c>
      <c r="B71" s="40">
        <v>77</v>
      </c>
      <c r="C71" s="42">
        <v>62</v>
      </c>
      <c r="D71" s="17">
        <f t="shared" si="6"/>
        <v>-15</v>
      </c>
      <c r="E71" s="18">
        <f t="shared" si="7"/>
        <v>0</v>
      </c>
      <c r="F71" s="46">
        <f t="shared" si="9"/>
        <v>0</v>
      </c>
      <c r="G71" s="14">
        <f t="shared" si="5"/>
        <v>77</v>
      </c>
      <c r="H71" s="5"/>
      <c r="I71" s="5"/>
      <c r="J71" s="5"/>
      <c r="K71" s="5"/>
      <c r="L71" s="5"/>
      <c r="M71" s="5"/>
      <c r="N71" s="5">
        <f t="shared" si="8"/>
        <v>0</v>
      </c>
    </row>
    <row r="72" spans="1:14" ht="13.5" thickBot="1" x14ac:dyDescent="0.25">
      <c r="A72" s="41">
        <v>42723</v>
      </c>
      <c r="B72" s="40">
        <v>74</v>
      </c>
      <c r="C72" s="42">
        <v>62</v>
      </c>
      <c r="D72" s="17">
        <f t="shared" si="6"/>
        <v>-12</v>
      </c>
      <c r="E72" s="18">
        <f t="shared" si="7"/>
        <v>0</v>
      </c>
      <c r="F72" s="46">
        <f t="shared" si="9"/>
        <v>0</v>
      </c>
      <c r="G72" s="14">
        <f t="shared" si="5"/>
        <v>74</v>
      </c>
      <c r="H72" s="5"/>
      <c r="I72" s="5"/>
      <c r="J72" s="5"/>
      <c r="K72" s="5"/>
      <c r="L72" s="5"/>
      <c r="M72" s="5"/>
      <c r="N72" s="5">
        <f t="shared" si="8"/>
        <v>0</v>
      </c>
    </row>
    <row r="73" spans="1:14" ht="13.5" thickBot="1" x14ac:dyDescent="0.25">
      <c r="A73" s="41">
        <v>42724</v>
      </c>
      <c r="B73" s="40">
        <v>72</v>
      </c>
      <c r="C73" s="42">
        <v>60</v>
      </c>
      <c r="D73" s="17">
        <f t="shared" si="6"/>
        <v>-12</v>
      </c>
      <c r="E73" s="18">
        <f t="shared" si="7"/>
        <v>0</v>
      </c>
      <c r="F73" s="46">
        <f t="shared" si="9"/>
        <v>2</v>
      </c>
      <c r="G73" s="14">
        <f t="shared" si="5"/>
        <v>72</v>
      </c>
      <c r="H73" s="5"/>
      <c r="I73" s="5"/>
      <c r="J73" s="5"/>
      <c r="K73" s="5"/>
      <c r="L73" s="5"/>
      <c r="M73" s="5"/>
      <c r="N73" s="5">
        <f t="shared" si="8"/>
        <v>1</v>
      </c>
    </row>
    <row r="74" spans="1:14" ht="13.5" thickBot="1" x14ac:dyDescent="0.25">
      <c r="A74" s="41">
        <v>42725</v>
      </c>
      <c r="B74" s="40">
        <v>70</v>
      </c>
      <c r="C74" s="42">
        <v>60</v>
      </c>
      <c r="D74" s="17">
        <f t="shared" si="6"/>
        <v>-10</v>
      </c>
      <c r="E74" s="18">
        <f t="shared" si="7"/>
        <v>0</v>
      </c>
      <c r="F74" s="46">
        <f t="shared" si="9"/>
        <v>0</v>
      </c>
      <c r="G74" s="14">
        <f t="shared" si="5"/>
        <v>70</v>
      </c>
      <c r="H74" s="5"/>
      <c r="I74" s="5"/>
      <c r="J74" s="5"/>
      <c r="K74" s="5"/>
      <c r="L74" s="5"/>
      <c r="M74" s="5"/>
      <c r="N74" s="5">
        <f t="shared" si="8"/>
        <v>0</v>
      </c>
    </row>
    <row r="75" spans="1:14" ht="13.5" thickBot="1" x14ac:dyDescent="0.25">
      <c r="A75" s="41">
        <v>42726</v>
      </c>
      <c r="B75" s="40">
        <v>67</v>
      </c>
      <c r="C75" s="42">
        <v>60</v>
      </c>
      <c r="D75" s="17">
        <f t="shared" si="6"/>
        <v>-7</v>
      </c>
      <c r="E75" s="18">
        <f t="shared" si="7"/>
        <v>0</v>
      </c>
      <c r="F75" s="46">
        <f t="shared" si="9"/>
        <v>0</v>
      </c>
      <c r="G75" s="14">
        <f t="shared" si="5"/>
        <v>67</v>
      </c>
      <c r="H75" s="5"/>
      <c r="I75" s="5"/>
      <c r="J75" s="5"/>
      <c r="K75" s="5"/>
      <c r="L75" s="5"/>
      <c r="M75" s="5"/>
      <c r="N75" s="5">
        <f t="shared" si="8"/>
        <v>0</v>
      </c>
    </row>
    <row r="76" spans="1:14" ht="13.5" thickBot="1" x14ac:dyDescent="0.25">
      <c r="A76" s="41">
        <v>42727</v>
      </c>
      <c r="B76" s="40">
        <v>65</v>
      </c>
      <c r="C76" s="42">
        <v>60</v>
      </c>
      <c r="D76" s="17">
        <f t="shared" si="6"/>
        <v>-5</v>
      </c>
      <c r="E76" s="18">
        <f t="shared" si="7"/>
        <v>0</v>
      </c>
      <c r="F76" s="46">
        <f t="shared" si="9"/>
        <v>0</v>
      </c>
      <c r="G76" s="14">
        <f t="shared" si="5"/>
        <v>65</v>
      </c>
      <c r="H76" s="5"/>
      <c r="I76" s="5"/>
      <c r="J76" s="5"/>
      <c r="K76" s="5"/>
      <c r="L76" s="5"/>
      <c r="M76" s="5"/>
      <c r="N76" s="5">
        <f t="shared" si="8"/>
        <v>0</v>
      </c>
    </row>
    <row r="77" spans="1:14" ht="13.5" thickBot="1" x14ac:dyDescent="0.25">
      <c r="A77" s="41">
        <v>42728</v>
      </c>
      <c r="B77" s="40">
        <v>63</v>
      </c>
      <c r="C77" s="42">
        <v>60</v>
      </c>
      <c r="D77" s="17">
        <f t="shared" si="6"/>
        <v>-3</v>
      </c>
      <c r="E77" s="18">
        <f t="shared" si="7"/>
        <v>0</v>
      </c>
      <c r="F77" s="46">
        <f t="shared" si="9"/>
        <v>0</v>
      </c>
      <c r="G77" s="14">
        <f t="shared" si="5"/>
        <v>63</v>
      </c>
      <c r="H77" s="5"/>
      <c r="I77" s="5"/>
      <c r="J77" s="5"/>
      <c r="K77" s="5"/>
      <c r="L77" s="5"/>
      <c r="M77" s="5"/>
      <c r="N77" s="5">
        <f t="shared" si="8"/>
        <v>0</v>
      </c>
    </row>
    <row r="78" spans="1:14" ht="13.5" thickBot="1" x14ac:dyDescent="0.25">
      <c r="A78" s="41">
        <v>42729</v>
      </c>
      <c r="B78" s="40">
        <v>60</v>
      </c>
      <c r="C78" s="42">
        <v>60</v>
      </c>
      <c r="D78" s="17">
        <f t="shared" si="6"/>
        <v>0</v>
      </c>
      <c r="E78" s="18">
        <f t="shared" si="7"/>
        <v>0</v>
      </c>
      <c r="F78" s="46">
        <f t="shared" si="9"/>
        <v>0</v>
      </c>
      <c r="G78" s="14">
        <f t="shared" si="5"/>
        <v>60</v>
      </c>
      <c r="H78" s="5"/>
      <c r="I78" s="5"/>
      <c r="J78" s="5"/>
      <c r="K78" s="5"/>
      <c r="L78" s="5"/>
      <c r="M78" s="5"/>
      <c r="N78" s="5">
        <f t="shared" si="8"/>
        <v>0</v>
      </c>
    </row>
    <row r="79" spans="1:14" ht="13.5" thickBot="1" x14ac:dyDescent="0.25">
      <c r="A79" s="41">
        <v>42730</v>
      </c>
      <c r="B79" s="40">
        <v>58</v>
      </c>
      <c r="C79" s="42">
        <v>60</v>
      </c>
      <c r="D79" s="17">
        <f t="shared" si="6"/>
        <v>2</v>
      </c>
      <c r="E79" s="18">
        <f t="shared" si="7"/>
        <v>2</v>
      </c>
      <c r="F79" s="46">
        <f t="shared" si="9"/>
        <v>0</v>
      </c>
      <c r="G79" s="14">
        <f t="shared" si="5"/>
        <v>60</v>
      </c>
      <c r="H79" s="5"/>
      <c r="I79" s="5"/>
      <c r="J79" s="5"/>
      <c r="K79" s="5"/>
      <c r="L79" s="5"/>
      <c r="M79" s="5"/>
      <c r="N79" s="5">
        <f t="shared" si="8"/>
        <v>0</v>
      </c>
    </row>
    <row r="80" spans="1:14" ht="13.5" thickBot="1" x14ac:dyDescent="0.25">
      <c r="A80" s="41">
        <v>42731</v>
      </c>
      <c r="B80" s="40">
        <v>56</v>
      </c>
      <c r="C80" s="42">
        <v>60</v>
      </c>
      <c r="D80" s="17">
        <f t="shared" si="6"/>
        <v>4</v>
      </c>
      <c r="E80" s="18">
        <f t="shared" si="7"/>
        <v>4</v>
      </c>
      <c r="F80" s="46">
        <f t="shared" si="9"/>
        <v>0</v>
      </c>
      <c r="G80" s="14">
        <f t="shared" si="5"/>
        <v>60</v>
      </c>
      <c r="H80" s="5"/>
      <c r="I80" s="5"/>
      <c r="J80" s="5"/>
      <c r="K80" s="5"/>
      <c r="L80" s="5"/>
      <c r="M80" s="5"/>
      <c r="N80" s="5">
        <f t="shared" si="8"/>
        <v>0</v>
      </c>
    </row>
    <row r="81" spans="1:14" ht="13.5" thickBot="1" x14ac:dyDescent="0.25">
      <c r="A81" s="41">
        <v>42732</v>
      </c>
      <c r="B81" s="40">
        <v>53</v>
      </c>
      <c r="C81" s="42">
        <v>60</v>
      </c>
      <c r="D81" s="17">
        <f t="shared" si="6"/>
        <v>7</v>
      </c>
      <c r="E81" s="18">
        <f t="shared" si="7"/>
        <v>7</v>
      </c>
      <c r="F81" s="46">
        <f t="shared" si="9"/>
        <v>0</v>
      </c>
      <c r="G81" s="14">
        <f t="shared" si="5"/>
        <v>60</v>
      </c>
      <c r="H81" s="5"/>
      <c r="I81" s="5"/>
      <c r="J81" s="5"/>
      <c r="K81" s="5"/>
      <c r="L81" s="5"/>
      <c r="M81" s="5"/>
      <c r="N81" s="5">
        <f t="shared" si="8"/>
        <v>0</v>
      </c>
    </row>
    <row r="82" spans="1:14" ht="13.5" thickBot="1" x14ac:dyDescent="0.25">
      <c r="A82" s="41">
        <v>42733</v>
      </c>
      <c r="B82" s="40">
        <v>51</v>
      </c>
      <c r="C82" s="42">
        <v>58</v>
      </c>
      <c r="D82" s="17">
        <f t="shared" si="6"/>
        <v>7</v>
      </c>
      <c r="E82" s="18">
        <f t="shared" si="7"/>
        <v>7</v>
      </c>
      <c r="F82" s="46">
        <f t="shared" si="9"/>
        <v>2</v>
      </c>
      <c r="G82" s="14">
        <f t="shared" si="5"/>
        <v>58</v>
      </c>
      <c r="H82" s="5"/>
      <c r="I82" s="5"/>
      <c r="J82" s="5"/>
      <c r="K82" s="5"/>
      <c r="L82" s="5"/>
      <c r="M82" s="5"/>
      <c r="N82" s="5">
        <f t="shared" si="8"/>
        <v>1</v>
      </c>
    </row>
    <row r="83" spans="1:14" ht="13.5" thickBot="1" x14ac:dyDescent="0.25">
      <c r="A83" s="41">
        <v>42734</v>
      </c>
      <c r="B83" s="40">
        <v>49</v>
      </c>
      <c r="C83" s="42">
        <v>58</v>
      </c>
      <c r="D83" s="17">
        <f t="shared" si="6"/>
        <v>9</v>
      </c>
      <c r="E83" s="18">
        <f t="shared" si="7"/>
        <v>9</v>
      </c>
      <c r="F83" s="46">
        <f t="shared" si="9"/>
        <v>0</v>
      </c>
      <c r="G83" s="14">
        <f t="shared" si="5"/>
        <v>58</v>
      </c>
      <c r="H83" s="5"/>
      <c r="I83" s="5"/>
      <c r="J83" s="5"/>
      <c r="K83" s="5"/>
      <c r="L83" s="5"/>
      <c r="M83" s="5"/>
      <c r="N83" s="5">
        <f t="shared" si="8"/>
        <v>0</v>
      </c>
    </row>
    <row r="84" spans="1:14" ht="13.5" thickBot="1" x14ac:dyDescent="0.25">
      <c r="A84" s="41">
        <v>42735</v>
      </c>
      <c r="B84" s="40">
        <v>46</v>
      </c>
      <c r="C84" s="42">
        <v>58</v>
      </c>
      <c r="D84" s="17">
        <f t="shared" si="6"/>
        <v>12</v>
      </c>
      <c r="E84" s="18">
        <f t="shared" si="7"/>
        <v>12</v>
      </c>
      <c r="F84" s="46">
        <f t="shared" si="9"/>
        <v>0</v>
      </c>
      <c r="G84" s="14">
        <f t="shared" si="5"/>
        <v>58</v>
      </c>
      <c r="H84" s="5"/>
      <c r="I84" s="5"/>
      <c r="J84" s="5"/>
      <c r="K84" s="5"/>
      <c r="L84" s="5"/>
      <c r="M84" s="5"/>
      <c r="N84" s="5">
        <f t="shared" si="8"/>
        <v>0</v>
      </c>
    </row>
    <row r="85" spans="1:14" ht="13.5" thickBot="1" x14ac:dyDescent="0.25">
      <c r="A85" s="41">
        <v>42736</v>
      </c>
      <c r="B85" s="40">
        <v>44</v>
      </c>
      <c r="C85" s="42">
        <v>58</v>
      </c>
      <c r="D85" s="17">
        <f t="shared" si="6"/>
        <v>14</v>
      </c>
      <c r="E85" s="18">
        <f t="shared" si="7"/>
        <v>14</v>
      </c>
      <c r="F85" s="46">
        <f t="shared" si="9"/>
        <v>0</v>
      </c>
      <c r="G85" s="14">
        <f t="shared" si="5"/>
        <v>58</v>
      </c>
      <c r="H85" s="5"/>
      <c r="I85" s="5"/>
      <c r="J85" s="5"/>
      <c r="K85" s="5"/>
      <c r="L85" s="5"/>
      <c r="M85" s="5"/>
      <c r="N85" s="5">
        <f t="shared" si="8"/>
        <v>0</v>
      </c>
    </row>
    <row r="86" spans="1:14" ht="13.5" thickBot="1" x14ac:dyDescent="0.25">
      <c r="A86" s="41">
        <v>42737</v>
      </c>
      <c r="B86" s="40">
        <v>42</v>
      </c>
      <c r="C86" s="42">
        <v>58</v>
      </c>
      <c r="D86" s="17">
        <f t="shared" si="6"/>
        <v>16</v>
      </c>
      <c r="E86" s="18">
        <f t="shared" si="7"/>
        <v>16</v>
      </c>
      <c r="F86" s="46">
        <f t="shared" si="9"/>
        <v>0</v>
      </c>
      <c r="G86" s="14">
        <f t="shared" si="5"/>
        <v>58</v>
      </c>
      <c r="H86" s="5"/>
      <c r="I86" s="5"/>
      <c r="J86" s="5"/>
      <c r="K86" s="5"/>
      <c r="L86" s="5"/>
      <c r="M86" s="5"/>
      <c r="N86" s="5">
        <f t="shared" si="8"/>
        <v>0</v>
      </c>
    </row>
    <row r="87" spans="1:14" ht="13.5" thickBot="1" x14ac:dyDescent="0.25">
      <c r="A87" s="41">
        <v>42738</v>
      </c>
      <c r="B87" s="40">
        <v>39</v>
      </c>
      <c r="C87" s="42">
        <v>58</v>
      </c>
      <c r="D87" s="17">
        <f t="shared" si="6"/>
        <v>19</v>
      </c>
      <c r="E87" s="18">
        <f t="shared" si="7"/>
        <v>19</v>
      </c>
      <c r="F87" s="46">
        <f t="shared" si="9"/>
        <v>0</v>
      </c>
      <c r="G87" s="14">
        <f t="shared" si="5"/>
        <v>58</v>
      </c>
      <c r="H87" s="5"/>
      <c r="I87" s="5"/>
      <c r="J87" s="5"/>
      <c r="K87" s="5"/>
      <c r="L87" s="5"/>
      <c r="M87" s="5"/>
      <c r="N87" s="5">
        <f t="shared" si="8"/>
        <v>0</v>
      </c>
    </row>
    <row r="88" spans="1:14" ht="13.5" thickBot="1" x14ac:dyDescent="0.25">
      <c r="A88" s="41">
        <v>42739</v>
      </c>
      <c r="B88" s="40">
        <v>37</v>
      </c>
      <c r="C88" s="42">
        <v>58</v>
      </c>
      <c r="D88" s="17">
        <f t="shared" si="6"/>
        <v>21</v>
      </c>
      <c r="E88" s="18">
        <f t="shared" si="7"/>
        <v>21</v>
      </c>
      <c r="F88" s="46">
        <f t="shared" si="9"/>
        <v>0</v>
      </c>
      <c r="G88" s="14">
        <f t="shared" si="5"/>
        <v>58</v>
      </c>
      <c r="H88" s="5"/>
      <c r="I88" s="5"/>
      <c r="J88" s="5"/>
      <c r="K88" s="5"/>
      <c r="L88" s="5"/>
      <c r="M88" s="5"/>
      <c r="N88" s="5">
        <f t="shared" si="8"/>
        <v>0</v>
      </c>
    </row>
    <row r="89" spans="1:14" ht="13.5" thickBot="1" x14ac:dyDescent="0.25">
      <c r="A89" s="41">
        <v>42740</v>
      </c>
      <c r="B89" s="40">
        <v>35</v>
      </c>
      <c r="C89" s="42">
        <v>51</v>
      </c>
      <c r="D89" s="17">
        <f t="shared" si="6"/>
        <v>16</v>
      </c>
      <c r="E89" s="18">
        <f t="shared" si="7"/>
        <v>16</v>
      </c>
      <c r="F89" s="46">
        <f t="shared" si="9"/>
        <v>7</v>
      </c>
      <c r="G89" s="14">
        <f t="shared" si="5"/>
        <v>51</v>
      </c>
      <c r="H89" s="5"/>
      <c r="I89" s="5"/>
      <c r="J89" s="5"/>
      <c r="K89" s="5"/>
      <c r="L89" s="5"/>
      <c r="M89" s="5"/>
      <c r="N89" s="5">
        <f t="shared" si="8"/>
        <v>3.5</v>
      </c>
    </row>
    <row r="90" spans="1:14" ht="13.5" thickBot="1" x14ac:dyDescent="0.25">
      <c r="A90" s="41">
        <v>42741</v>
      </c>
      <c r="B90" s="40">
        <v>32</v>
      </c>
      <c r="C90" s="42">
        <v>50</v>
      </c>
      <c r="D90" s="17">
        <f t="shared" si="6"/>
        <v>18</v>
      </c>
      <c r="E90" s="18">
        <f t="shared" si="7"/>
        <v>18</v>
      </c>
      <c r="F90" s="46">
        <f t="shared" si="9"/>
        <v>1</v>
      </c>
      <c r="G90" s="14">
        <f t="shared" si="5"/>
        <v>50</v>
      </c>
      <c r="H90" s="5"/>
      <c r="I90" s="5"/>
      <c r="J90" s="5"/>
      <c r="K90" s="5"/>
      <c r="L90" s="5"/>
      <c r="M90" s="5"/>
      <c r="N90" s="5">
        <f t="shared" si="8"/>
        <v>0.33333333333333331</v>
      </c>
    </row>
    <row r="91" spans="1:14" ht="13.5" thickBot="1" x14ac:dyDescent="0.25">
      <c r="A91" s="41">
        <v>42742</v>
      </c>
      <c r="B91" s="40">
        <v>30</v>
      </c>
      <c r="C91" s="42">
        <v>50</v>
      </c>
      <c r="D91" s="17">
        <f t="shared" si="6"/>
        <v>20</v>
      </c>
      <c r="E91" s="18">
        <f t="shared" si="7"/>
        <v>20</v>
      </c>
      <c r="F91" s="46">
        <f t="shared" si="9"/>
        <v>0</v>
      </c>
      <c r="G91" s="14">
        <f t="shared" si="5"/>
        <v>50</v>
      </c>
      <c r="H91" s="5"/>
      <c r="I91" s="5"/>
      <c r="J91" s="5"/>
      <c r="K91" s="5"/>
      <c r="L91" s="5"/>
      <c r="M91" s="5"/>
      <c r="N91" s="5">
        <f t="shared" si="8"/>
        <v>0</v>
      </c>
    </row>
    <row r="92" spans="1:14" ht="13.5" thickBot="1" x14ac:dyDescent="0.25">
      <c r="A92" s="41">
        <v>42743</v>
      </c>
      <c r="B92" s="40">
        <v>28</v>
      </c>
      <c r="C92" s="42">
        <v>50</v>
      </c>
      <c r="D92" s="17">
        <f t="shared" si="6"/>
        <v>22</v>
      </c>
      <c r="E92" s="18">
        <f t="shared" si="7"/>
        <v>22</v>
      </c>
      <c r="F92" s="46">
        <f t="shared" si="9"/>
        <v>0</v>
      </c>
      <c r="G92" s="14">
        <f t="shared" si="5"/>
        <v>50</v>
      </c>
      <c r="H92" s="5"/>
      <c r="I92" s="5"/>
      <c r="J92" s="5"/>
      <c r="K92" s="5"/>
      <c r="L92" s="5"/>
      <c r="M92" s="5"/>
      <c r="N92" s="5">
        <f t="shared" si="8"/>
        <v>0</v>
      </c>
    </row>
    <row r="93" spans="1:14" ht="13.5" thickBot="1" x14ac:dyDescent="0.25">
      <c r="A93" s="41">
        <v>42744</v>
      </c>
      <c r="B93" s="40">
        <v>26</v>
      </c>
      <c r="C93" s="42">
        <v>46</v>
      </c>
      <c r="D93" s="17">
        <f t="shared" si="6"/>
        <v>20</v>
      </c>
      <c r="E93" s="18">
        <f t="shared" si="7"/>
        <v>20</v>
      </c>
      <c r="F93" s="46">
        <f t="shared" si="9"/>
        <v>4</v>
      </c>
      <c r="G93" s="14">
        <f t="shared" si="5"/>
        <v>46</v>
      </c>
      <c r="H93" s="5"/>
      <c r="I93" s="5"/>
      <c r="J93" s="5"/>
      <c r="K93" s="5"/>
      <c r="L93" s="5"/>
      <c r="M93" s="5"/>
      <c r="N93" s="5">
        <f t="shared" si="8"/>
        <v>2</v>
      </c>
    </row>
    <row r="94" spans="1:14" ht="13.5" thickBot="1" x14ac:dyDescent="0.25">
      <c r="A94" s="41">
        <v>42745</v>
      </c>
      <c r="B94" s="40">
        <v>23</v>
      </c>
      <c r="C94" s="42">
        <v>40</v>
      </c>
      <c r="D94" s="17">
        <f t="shared" si="6"/>
        <v>17</v>
      </c>
      <c r="E94" s="18">
        <f t="shared" si="7"/>
        <v>17</v>
      </c>
      <c r="F94" s="46">
        <f t="shared" si="9"/>
        <v>6</v>
      </c>
      <c r="G94" s="14">
        <f t="shared" si="5"/>
        <v>40</v>
      </c>
      <c r="H94" s="5"/>
      <c r="I94" s="5"/>
      <c r="J94" s="5"/>
      <c r="K94" s="5"/>
      <c r="L94" s="5"/>
      <c r="M94" s="5"/>
      <c r="N94" s="5">
        <f t="shared" si="8"/>
        <v>2</v>
      </c>
    </row>
    <row r="95" spans="1:14" ht="13.5" thickBot="1" x14ac:dyDescent="0.25">
      <c r="A95" s="41">
        <v>42746</v>
      </c>
      <c r="B95" s="40">
        <v>21</v>
      </c>
      <c r="C95" s="42">
        <v>35</v>
      </c>
      <c r="D95" s="17">
        <f t="shared" si="6"/>
        <v>14</v>
      </c>
      <c r="E95" s="18">
        <f t="shared" si="7"/>
        <v>14</v>
      </c>
      <c r="F95" s="46">
        <f t="shared" si="9"/>
        <v>5</v>
      </c>
      <c r="G95" s="14">
        <f t="shared" si="5"/>
        <v>35</v>
      </c>
      <c r="H95" s="5"/>
      <c r="I95" s="5"/>
      <c r="J95" s="5"/>
      <c r="K95" s="5"/>
      <c r="L95" s="5"/>
      <c r="M95" s="5"/>
      <c r="N95" s="5">
        <f t="shared" si="8"/>
        <v>2.5</v>
      </c>
    </row>
    <row r="96" spans="1:14" ht="13.5" thickBot="1" x14ac:dyDescent="0.25">
      <c r="A96" s="41">
        <v>42747</v>
      </c>
      <c r="B96" s="40">
        <v>19</v>
      </c>
      <c r="C96" s="42">
        <v>32</v>
      </c>
      <c r="D96" s="17">
        <f t="shared" si="6"/>
        <v>13</v>
      </c>
      <c r="E96" s="18">
        <f t="shared" si="7"/>
        <v>13</v>
      </c>
      <c r="F96" s="46">
        <f t="shared" si="9"/>
        <v>3</v>
      </c>
      <c r="G96" s="14">
        <f t="shared" si="5"/>
        <v>32</v>
      </c>
      <c r="H96" s="5"/>
      <c r="I96" s="5"/>
      <c r="J96" s="5"/>
      <c r="K96" s="5"/>
      <c r="L96" s="5"/>
      <c r="M96" s="5"/>
      <c r="N96" s="5">
        <f t="shared" si="8"/>
        <v>1.5</v>
      </c>
    </row>
    <row r="97" spans="1:14" ht="13.5" thickBot="1" x14ac:dyDescent="0.25">
      <c r="A97" s="41">
        <v>42748</v>
      </c>
      <c r="B97" s="40">
        <v>16</v>
      </c>
      <c r="C97" s="42">
        <v>31</v>
      </c>
      <c r="D97" s="17">
        <f t="shared" si="6"/>
        <v>15</v>
      </c>
      <c r="E97" s="18">
        <f t="shared" si="7"/>
        <v>15</v>
      </c>
      <c r="F97" s="46">
        <f t="shared" si="9"/>
        <v>1</v>
      </c>
      <c r="G97" s="14">
        <f t="shared" si="5"/>
        <v>31</v>
      </c>
      <c r="H97" s="5"/>
      <c r="I97" s="5"/>
      <c r="J97" s="5"/>
      <c r="K97" s="5"/>
      <c r="L97" s="5"/>
      <c r="M97" s="5"/>
      <c r="N97" s="5">
        <f t="shared" si="8"/>
        <v>0.33333333333333331</v>
      </c>
    </row>
    <row r="98" spans="1:14" ht="13.5" thickBot="1" x14ac:dyDescent="0.25">
      <c r="A98" s="41">
        <v>42749</v>
      </c>
      <c r="B98" s="40">
        <v>14</v>
      </c>
      <c r="C98" s="42">
        <v>29</v>
      </c>
      <c r="D98" s="17">
        <f t="shared" si="6"/>
        <v>15</v>
      </c>
      <c r="E98" s="18">
        <f t="shared" si="7"/>
        <v>15</v>
      </c>
      <c r="F98" s="46">
        <f t="shared" si="9"/>
        <v>2</v>
      </c>
      <c r="G98" s="14">
        <f t="shared" si="5"/>
        <v>29</v>
      </c>
      <c r="H98" s="5"/>
      <c r="I98" s="5"/>
      <c r="J98" s="5"/>
      <c r="K98" s="5"/>
      <c r="L98" s="5"/>
      <c r="M98" s="5"/>
      <c r="N98" s="5">
        <f t="shared" si="8"/>
        <v>1</v>
      </c>
    </row>
    <row r="99" spans="1:14" ht="13.5" thickBot="1" x14ac:dyDescent="0.25">
      <c r="A99" s="41">
        <v>42750</v>
      </c>
      <c r="B99" s="40">
        <v>12</v>
      </c>
      <c r="C99" s="42">
        <v>22</v>
      </c>
      <c r="D99" s="17">
        <f t="shared" si="6"/>
        <v>10</v>
      </c>
      <c r="E99" s="18">
        <f t="shared" si="7"/>
        <v>10</v>
      </c>
      <c r="F99" s="46">
        <f t="shared" si="9"/>
        <v>7</v>
      </c>
      <c r="G99" s="14">
        <f t="shared" si="5"/>
        <v>22</v>
      </c>
      <c r="H99" s="5"/>
      <c r="I99" s="5"/>
      <c r="J99" s="5"/>
      <c r="K99" s="5"/>
      <c r="L99" s="5"/>
      <c r="M99" s="5"/>
      <c r="N99" s="5">
        <f t="shared" si="8"/>
        <v>3.5</v>
      </c>
    </row>
    <row r="100" spans="1:14" ht="13.5" thickBot="1" x14ac:dyDescent="0.25">
      <c r="A100" s="41">
        <v>42751</v>
      </c>
      <c r="B100" s="40">
        <v>9</v>
      </c>
      <c r="C100" s="42">
        <v>22</v>
      </c>
      <c r="D100" s="17">
        <f t="shared" si="6"/>
        <v>13</v>
      </c>
      <c r="E100" s="18">
        <f t="shared" si="7"/>
        <v>13</v>
      </c>
      <c r="F100" s="46">
        <f t="shared" si="9"/>
        <v>0</v>
      </c>
      <c r="G100" s="14">
        <f t="shared" si="5"/>
        <v>22</v>
      </c>
      <c r="H100" s="5"/>
      <c r="I100" s="5"/>
      <c r="J100" s="5"/>
      <c r="K100" s="5"/>
      <c r="L100" s="5"/>
      <c r="M100" s="5"/>
      <c r="N100" s="5">
        <f t="shared" si="8"/>
        <v>0</v>
      </c>
    </row>
    <row r="101" spans="1:14" ht="13.5" thickBot="1" x14ac:dyDescent="0.25">
      <c r="A101" s="41">
        <v>42752</v>
      </c>
      <c r="B101" s="40">
        <v>7</v>
      </c>
      <c r="C101" s="42">
        <v>18</v>
      </c>
      <c r="D101" s="17">
        <f t="shared" si="6"/>
        <v>11</v>
      </c>
      <c r="E101" s="18">
        <f t="shared" si="7"/>
        <v>11</v>
      </c>
      <c r="F101" s="46">
        <f t="shared" si="9"/>
        <v>4</v>
      </c>
      <c r="G101" s="14">
        <f t="shared" si="5"/>
        <v>18</v>
      </c>
      <c r="H101" s="5"/>
      <c r="I101" s="5"/>
      <c r="J101" s="5"/>
      <c r="K101" s="5"/>
      <c r="L101" s="5"/>
      <c r="M101" s="5"/>
      <c r="N101" s="5">
        <f t="shared" si="8"/>
        <v>2</v>
      </c>
    </row>
    <row r="102" spans="1:14" ht="13.5" thickBot="1" x14ac:dyDescent="0.25">
      <c r="A102" s="41">
        <v>42753</v>
      </c>
      <c r="B102" s="40">
        <v>5</v>
      </c>
      <c r="C102" s="42">
        <v>15</v>
      </c>
      <c r="D102" s="17">
        <f t="shared" si="6"/>
        <v>10</v>
      </c>
      <c r="E102" s="18">
        <f t="shared" si="7"/>
        <v>10</v>
      </c>
      <c r="F102" s="46">
        <f t="shared" si="9"/>
        <v>3</v>
      </c>
      <c r="G102" s="14">
        <f t="shared" si="5"/>
        <v>15</v>
      </c>
      <c r="H102" s="5"/>
      <c r="I102" s="5"/>
      <c r="J102" s="5"/>
      <c r="K102" s="5"/>
      <c r="L102" s="5"/>
      <c r="M102" s="5"/>
      <c r="N102" s="5">
        <f t="shared" si="8"/>
        <v>1.5</v>
      </c>
    </row>
    <row r="103" spans="1:14" ht="13.5" thickBot="1" x14ac:dyDescent="0.25">
      <c r="A103" s="41">
        <v>42754</v>
      </c>
      <c r="B103" s="40">
        <v>2</v>
      </c>
      <c r="C103" s="42">
        <v>8</v>
      </c>
      <c r="D103" s="17">
        <f t="shared" si="6"/>
        <v>6</v>
      </c>
      <c r="E103" s="18">
        <f t="shared" si="7"/>
        <v>6</v>
      </c>
      <c r="F103" s="46">
        <f t="shared" si="9"/>
        <v>7</v>
      </c>
      <c r="G103" s="14">
        <f t="shared" si="5"/>
        <v>8</v>
      </c>
      <c r="H103" s="5"/>
      <c r="I103" s="5"/>
      <c r="J103" s="5"/>
      <c r="K103" s="5"/>
      <c r="L103" s="5"/>
      <c r="M103" s="5"/>
      <c r="N103" s="5">
        <f t="shared" si="8"/>
        <v>2.3333333333333335</v>
      </c>
    </row>
    <row r="104" spans="1:14" ht="13.5" thickBot="1" x14ac:dyDescent="0.25">
      <c r="A104" s="43">
        <v>42755</v>
      </c>
      <c r="B104" s="44">
        <v>0</v>
      </c>
      <c r="C104" s="45">
        <v>0</v>
      </c>
      <c r="D104" s="17">
        <f t="shared" si="6"/>
        <v>0</v>
      </c>
      <c r="E104" s="18">
        <f t="shared" si="7"/>
        <v>0</v>
      </c>
      <c r="F104" s="46">
        <f t="shared" si="9"/>
        <v>8</v>
      </c>
      <c r="G104" s="14">
        <f t="shared" si="5"/>
        <v>0</v>
      </c>
      <c r="H104" s="5"/>
      <c r="I104" s="5"/>
      <c r="J104" s="5"/>
      <c r="K104" s="5"/>
      <c r="L104" s="5"/>
      <c r="M104" s="5"/>
      <c r="N104" s="5">
        <f t="shared" si="8"/>
        <v>4</v>
      </c>
    </row>
    <row r="105" spans="1:14" ht="12.75" x14ac:dyDescent="0.2">
      <c r="A105" s="15"/>
      <c r="B105" s="16"/>
      <c r="C105" s="16"/>
      <c r="D105" s="17"/>
      <c r="E105" s="18"/>
      <c r="F105" s="46" t="str">
        <f t="shared" si="9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9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9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9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9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9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9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56</v>
      </c>
      <c r="K2" s="7">
        <f>B51</f>
        <v>84</v>
      </c>
      <c r="L2" s="5"/>
      <c r="M2" s="5"/>
      <c r="N2" s="5"/>
    </row>
    <row r="3" spans="1:14" ht="15.75" customHeight="1" x14ac:dyDescent="0.2">
      <c r="A3" s="15">
        <v>41561</v>
      </c>
      <c r="B3" s="16">
        <v>56</v>
      </c>
      <c r="C3" s="16">
        <v>56</v>
      </c>
      <c r="D3" s="17">
        <f t="shared" ref="D3:D40" si="0">C3-B3</f>
        <v>0</v>
      </c>
      <c r="E3" s="18">
        <f t="shared" ref="E3:E40" si="1">IF(D3&gt;0,D3,0)</f>
        <v>0</v>
      </c>
      <c r="F3" s="46"/>
      <c r="G3" s="14">
        <f t="shared" ref="G3:G44" si="2">B3+E3</f>
        <v>56</v>
      </c>
      <c r="H3" s="5"/>
      <c r="I3" s="6" t="s">
        <v>139</v>
      </c>
      <c r="J3" s="7">
        <f>COUNTIF(B3:B48,"&gt;0")</f>
        <v>37</v>
      </c>
      <c r="K3" s="7">
        <f>COUNTIF(B51:B111,"&gt;0")</f>
        <v>53</v>
      </c>
      <c r="L3" s="5"/>
      <c r="M3" s="5"/>
      <c r="N3" s="5"/>
    </row>
    <row r="4" spans="1:14" ht="15.75" customHeight="1" x14ac:dyDescent="0.2">
      <c r="A4" s="15" t="s">
        <v>44</v>
      </c>
      <c r="B4" s="16">
        <v>54</v>
      </c>
      <c r="C4" s="16">
        <v>56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56</v>
      </c>
      <c r="H4" s="5"/>
      <c r="I4" s="6" t="s">
        <v>2</v>
      </c>
      <c r="J4" s="7">
        <f>MAX(D3:D48)</f>
        <v>20</v>
      </c>
      <c r="K4" s="7">
        <f>MAX(D51:D111)</f>
        <v>22</v>
      </c>
      <c r="L4" s="5" t="s">
        <v>144</v>
      </c>
      <c r="M4" s="5"/>
      <c r="N4" s="5"/>
    </row>
    <row r="5" spans="1:14" ht="15.75" customHeight="1" x14ac:dyDescent="0.2">
      <c r="A5" s="15" t="s">
        <v>45</v>
      </c>
      <c r="B5" s="16">
        <v>53</v>
      </c>
      <c r="C5" s="16">
        <v>56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56</v>
      </c>
      <c r="H5" s="5"/>
      <c r="I5" s="6" t="s">
        <v>3</v>
      </c>
      <c r="J5" s="7">
        <f>MIN(D3:D48)</f>
        <v>0</v>
      </c>
      <c r="K5" s="7">
        <f>MIN(D51:D111)</f>
        <v>-4</v>
      </c>
      <c r="L5" s="5" t="s">
        <v>145</v>
      </c>
      <c r="M5" s="5"/>
      <c r="N5" s="5"/>
    </row>
    <row r="6" spans="1:14" ht="15.75" customHeight="1" x14ac:dyDescent="0.2">
      <c r="A6" s="15" t="s">
        <v>46</v>
      </c>
      <c r="B6" s="16">
        <v>51</v>
      </c>
      <c r="C6" s="16">
        <v>56</v>
      </c>
      <c r="D6" s="17">
        <f t="shared" si="0"/>
        <v>5</v>
      </c>
      <c r="E6" s="18">
        <f t="shared" si="1"/>
        <v>5</v>
      </c>
      <c r="F6" s="46">
        <f t="shared" si="3"/>
        <v>0</v>
      </c>
      <c r="G6" s="14">
        <f t="shared" si="2"/>
        <v>56</v>
      </c>
      <c r="H6" s="5"/>
      <c r="I6" s="6" t="s">
        <v>4</v>
      </c>
      <c r="J6" s="7">
        <f>AVERAGE(D3:D48)</f>
        <v>9.7894736842105257</v>
      </c>
      <c r="K6" s="7">
        <f>AVERAGE(D51:D111)</f>
        <v>11.018518518518519</v>
      </c>
      <c r="L6" s="5" t="s">
        <v>0</v>
      </c>
      <c r="M6" s="5"/>
      <c r="N6" s="5"/>
    </row>
    <row r="7" spans="1:14" ht="15.75" customHeight="1" x14ac:dyDescent="0.2">
      <c r="A7" s="15" t="s">
        <v>47</v>
      </c>
      <c r="B7" s="16">
        <v>50</v>
      </c>
      <c r="C7" s="16">
        <v>56</v>
      </c>
      <c r="D7" s="17">
        <f t="shared" si="0"/>
        <v>6</v>
      </c>
      <c r="E7" s="18">
        <f t="shared" si="1"/>
        <v>6</v>
      </c>
      <c r="F7" s="46">
        <f t="shared" si="3"/>
        <v>0</v>
      </c>
      <c r="G7" s="14">
        <f t="shared" si="2"/>
        <v>56</v>
      </c>
      <c r="H7" s="5"/>
      <c r="I7" s="6" t="s">
        <v>140</v>
      </c>
      <c r="J7" s="7">
        <f>STDEV(D3:D48)</f>
        <v>4.9873239032075087</v>
      </c>
      <c r="K7" s="7">
        <f>STDEV(D51:D111)</f>
        <v>7.5722700186601672</v>
      </c>
      <c r="L7" s="5" t="s">
        <v>191</v>
      </c>
      <c r="M7" s="5"/>
      <c r="N7" s="5"/>
    </row>
    <row r="8" spans="1:14" ht="15.75" customHeight="1" x14ac:dyDescent="0.2">
      <c r="A8" s="15" t="s">
        <v>48</v>
      </c>
      <c r="B8" s="16">
        <v>48</v>
      </c>
      <c r="C8" s="16">
        <v>56</v>
      </c>
      <c r="D8" s="17">
        <f t="shared" si="0"/>
        <v>8</v>
      </c>
      <c r="E8" s="18">
        <f t="shared" si="1"/>
        <v>8</v>
      </c>
      <c r="F8" s="46">
        <f t="shared" si="3"/>
        <v>0</v>
      </c>
      <c r="G8" s="14">
        <f t="shared" si="2"/>
        <v>56</v>
      </c>
      <c r="H8" s="5"/>
      <c r="I8" s="6" t="s">
        <v>5</v>
      </c>
      <c r="J8" s="8">
        <f>COUNTIF(E3:E48,"&gt;0")/J3</f>
        <v>1</v>
      </c>
      <c r="K8" s="8">
        <f>COUNTIF(E51:E111,"&gt;0")/K3</f>
        <v>0.86792452830188682</v>
      </c>
      <c r="L8" s="5" t="s">
        <v>146</v>
      </c>
      <c r="M8" s="5"/>
      <c r="N8" s="5"/>
    </row>
    <row r="9" spans="1:14" ht="15.75" customHeight="1" x14ac:dyDescent="0.2">
      <c r="A9" s="15" t="s">
        <v>49</v>
      </c>
      <c r="B9" s="16">
        <v>47</v>
      </c>
      <c r="C9" s="16">
        <v>56</v>
      </c>
      <c r="D9" s="17">
        <f t="shared" si="0"/>
        <v>9</v>
      </c>
      <c r="E9" s="18">
        <f t="shared" si="1"/>
        <v>9</v>
      </c>
      <c r="F9" s="46">
        <f t="shared" si="3"/>
        <v>0</v>
      </c>
      <c r="G9" s="14">
        <f t="shared" si="2"/>
        <v>56</v>
      </c>
      <c r="H9" s="5"/>
      <c r="I9" s="6" t="s">
        <v>6</v>
      </c>
      <c r="J9" s="9">
        <f>SUM(E3:E48)</f>
        <v>372</v>
      </c>
      <c r="K9" s="10">
        <f>SUM(E51:E111)</f>
        <v>608</v>
      </c>
      <c r="L9" s="5" t="s">
        <v>147</v>
      </c>
      <c r="M9" s="5"/>
      <c r="N9" s="5"/>
    </row>
    <row r="10" spans="1:14" ht="15.75" customHeight="1" x14ac:dyDescent="0.2">
      <c r="A10" s="15" t="s">
        <v>50</v>
      </c>
      <c r="B10" s="16">
        <v>45</v>
      </c>
      <c r="C10" s="16">
        <v>55</v>
      </c>
      <c r="D10" s="17">
        <f t="shared" si="0"/>
        <v>10</v>
      </c>
      <c r="E10" s="18">
        <f t="shared" si="1"/>
        <v>10</v>
      </c>
      <c r="F10" s="46">
        <f t="shared" si="3"/>
        <v>1</v>
      </c>
      <c r="G10" s="14">
        <f t="shared" si="2"/>
        <v>55</v>
      </c>
      <c r="H10" s="5"/>
      <c r="I10" s="7" t="s">
        <v>69</v>
      </c>
      <c r="J10" s="7">
        <f>J9/J2</f>
        <v>6.6428571428571432</v>
      </c>
      <c r="K10" s="7">
        <f>K9/K2</f>
        <v>7.2380952380952381</v>
      </c>
      <c r="L10" s="5" t="s">
        <v>148</v>
      </c>
      <c r="M10" s="5"/>
      <c r="N10" s="5"/>
    </row>
    <row r="11" spans="1:14" ht="15.75" customHeight="1" x14ac:dyDescent="0.2">
      <c r="A11" s="15" t="s">
        <v>51</v>
      </c>
      <c r="B11" s="16">
        <v>44</v>
      </c>
      <c r="C11" s="16">
        <v>51</v>
      </c>
      <c r="D11" s="17">
        <f t="shared" si="0"/>
        <v>7</v>
      </c>
      <c r="E11" s="18">
        <f t="shared" si="1"/>
        <v>7</v>
      </c>
      <c r="F11" s="46">
        <f t="shared" si="3"/>
        <v>4</v>
      </c>
      <c r="G11" s="14">
        <f t="shared" si="2"/>
        <v>51</v>
      </c>
      <c r="H11" s="5"/>
      <c r="I11" s="7" t="s">
        <v>141</v>
      </c>
      <c r="J11" s="7">
        <f>SUM(C3:C48)/SUM(B3:B48)</f>
        <v>1.3496240601503759</v>
      </c>
      <c r="K11" s="7">
        <f>SUM(C51:C111)/SUM(B51:B111)</f>
        <v>1.2623456790123457</v>
      </c>
      <c r="L11" s="5" t="s">
        <v>149</v>
      </c>
      <c r="M11" s="5"/>
      <c r="N11" s="5"/>
    </row>
    <row r="12" spans="1:14" ht="15.75" customHeight="1" x14ac:dyDescent="0.2">
      <c r="A12" s="15" t="s">
        <v>52</v>
      </c>
      <c r="B12" s="16">
        <v>42</v>
      </c>
      <c r="C12" s="16">
        <v>51</v>
      </c>
      <c r="D12" s="17">
        <f t="shared" si="0"/>
        <v>9</v>
      </c>
      <c r="E12" s="18">
        <f t="shared" si="1"/>
        <v>9</v>
      </c>
      <c r="F12" s="46">
        <f t="shared" si="3"/>
        <v>0</v>
      </c>
      <c r="G12" s="14">
        <f t="shared" si="2"/>
        <v>51</v>
      </c>
      <c r="H12" s="5"/>
      <c r="I12" s="11" t="s">
        <v>142</v>
      </c>
      <c r="J12" s="7">
        <v>8.1999999999999993</v>
      </c>
      <c r="K12" s="7">
        <v>8.1999999999999993</v>
      </c>
      <c r="L12" s="5"/>
      <c r="M12" s="5"/>
      <c r="N12" s="5"/>
    </row>
    <row r="13" spans="1:14" ht="15.75" customHeight="1" x14ac:dyDescent="0.2">
      <c r="A13" s="15" t="s">
        <v>53</v>
      </c>
      <c r="B13" s="16">
        <v>41</v>
      </c>
      <c r="C13" s="16">
        <v>51</v>
      </c>
      <c r="D13" s="17">
        <f t="shared" si="0"/>
        <v>10</v>
      </c>
      <c r="E13" s="18">
        <f t="shared" si="1"/>
        <v>10</v>
      </c>
      <c r="F13" s="46">
        <f t="shared" si="3"/>
        <v>0</v>
      </c>
      <c r="G13" s="14">
        <f t="shared" si="2"/>
        <v>51</v>
      </c>
      <c r="H13" s="5"/>
      <c r="I13" s="7" t="s">
        <v>143</v>
      </c>
      <c r="J13" s="23">
        <f>1/J11</f>
        <v>0.74094707520891367</v>
      </c>
      <c r="K13" s="23">
        <f>1/K11</f>
        <v>0.79217603911980439</v>
      </c>
      <c r="L13" s="5"/>
      <c r="M13" s="5"/>
      <c r="N13" s="5"/>
    </row>
    <row r="14" spans="1:14" ht="15.75" customHeight="1" x14ac:dyDescent="0.2">
      <c r="A14" s="15" t="s">
        <v>54</v>
      </c>
      <c r="B14" s="16">
        <v>39</v>
      </c>
      <c r="C14" s="16">
        <v>51</v>
      </c>
      <c r="D14" s="17">
        <f t="shared" si="0"/>
        <v>12</v>
      </c>
      <c r="E14" s="18">
        <f t="shared" si="1"/>
        <v>12</v>
      </c>
      <c r="F14" s="46">
        <f t="shared" si="3"/>
        <v>0</v>
      </c>
      <c r="G14" s="14">
        <f t="shared" si="2"/>
        <v>51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55</v>
      </c>
      <c r="B15" s="16">
        <v>38</v>
      </c>
      <c r="C15" s="16">
        <v>51</v>
      </c>
      <c r="D15" s="17">
        <f t="shared" si="0"/>
        <v>13</v>
      </c>
      <c r="E15" s="18">
        <f t="shared" si="1"/>
        <v>13</v>
      </c>
      <c r="F15" s="46">
        <f t="shared" si="3"/>
        <v>0</v>
      </c>
      <c r="G15" s="14">
        <f t="shared" si="2"/>
        <v>51</v>
      </c>
      <c r="H15" s="5"/>
      <c r="I15" s="7" t="s">
        <v>266</v>
      </c>
      <c r="J15" s="7">
        <f>(SUMPRODUCT(D3:D48,D3:D48))/J2</f>
        <v>81.464285714285708</v>
      </c>
      <c r="K15" s="7">
        <f>(SUMPRODUCT(D51:D111,D51:D111))/K2</f>
        <v>114.22619047619048</v>
      </c>
      <c r="L15" s="5"/>
      <c r="M15" s="5"/>
      <c r="N15" s="5"/>
    </row>
    <row r="16" spans="1:14" ht="15.75" customHeight="1" x14ac:dyDescent="0.2">
      <c r="A16" s="15" t="s">
        <v>56</v>
      </c>
      <c r="B16" s="16">
        <v>36</v>
      </c>
      <c r="C16" s="16">
        <v>51</v>
      </c>
      <c r="D16" s="17">
        <f t="shared" si="0"/>
        <v>15</v>
      </c>
      <c r="E16" s="18">
        <f t="shared" si="1"/>
        <v>15</v>
      </c>
      <c r="F16" s="46">
        <f t="shared" si="3"/>
        <v>0</v>
      </c>
      <c r="G16" s="14">
        <f t="shared" si="2"/>
        <v>51</v>
      </c>
      <c r="H16" s="5"/>
      <c r="I16" s="7" t="s">
        <v>267</v>
      </c>
      <c r="J16" s="7">
        <f>ABS(1-J13)</f>
        <v>0.25905292479108633</v>
      </c>
      <c r="K16" s="7">
        <f>ABS(1-K13)</f>
        <v>0.20782396088019561</v>
      </c>
      <c r="L16" s="5"/>
      <c r="M16" s="5"/>
      <c r="N16" s="5"/>
    </row>
    <row r="17" spans="1:14" ht="15.75" customHeight="1" x14ac:dyDescent="0.2">
      <c r="A17" s="15" t="s">
        <v>57</v>
      </c>
      <c r="B17" s="16">
        <v>35</v>
      </c>
      <c r="C17" s="16">
        <v>51</v>
      </c>
      <c r="D17" s="17">
        <f t="shared" si="0"/>
        <v>16</v>
      </c>
      <c r="E17" s="18">
        <f t="shared" si="1"/>
        <v>16</v>
      </c>
      <c r="F17" s="46">
        <f t="shared" si="3"/>
        <v>0</v>
      </c>
      <c r="G17" s="14">
        <f t="shared" si="2"/>
        <v>51</v>
      </c>
      <c r="H17" s="5"/>
      <c r="I17" s="7" t="s">
        <v>287</v>
      </c>
      <c r="J17" s="26">
        <f>J2/J3</f>
        <v>1.5135135135135136</v>
      </c>
      <c r="K17" s="26">
        <f>K2/K3</f>
        <v>1.5849056603773586</v>
      </c>
      <c r="L17" s="5"/>
      <c r="M17" s="5"/>
      <c r="N17" s="5"/>
    </row>
    <row r="18" spans="1:14" ht="15.75" customHeight="1" x14ac:dyDescent="0.2">
      <c r="A18" s="15" t="s">
        <v>58</v>
      </c>
      <c r="B18" s="16">
        <v>33</v>
      </c>
      <c r="C18" s="16">
        <v>44</v>
      </c>
      <c r="D18" s="17">
        <f t="shared" si="0"/>
        <v>11</v>
      </c>
      <c r="E18" s="18">
        <f t="shared" si="1"/>
        <v>11</v>
      </c>
      <c r="F18" s="46">
        <f t="shared" si="3"/>
        <v>7</v>
      </c>
      <c r="G18" s="14">
        <f t="shared" si="2"/>
        <v>44</v>
      </c>
      <c r="H18" s="5"/>
      <c r="I18" s="7" t="s">
        <v>314</v>
      </c>
      <c r="J18" s="26">
        <f>STDEV(F3:F48)</f>
        <v>3.3086927097340797</v>
      </c>
      <c r="K18" s="26">
        <f>STDEV(F51:F111)</f>
        <v>2.0054352849563708</v>
      </c>
      <c r="L18" s="5"/>
      <c r="M18" s="5"/>
      <c r="N18" s="5"/>
    </row>
    <row r="19" spans="1:14" ht="15.75" customHeight="1" x14ac:dyDescent="0.2">
      <c r="A19" s="15" t="s">
        <v>59</v>
      </c>
      <c r="B19" s="16">
        <v>32</v>
      </c>
      <c r="C19" s="16">
        <v>44</v>
      </c>
      <c r="D19" s="17">
        <f t="shared" si="0"/>
        <v>12</v>
      </c>
      <c r="E19" s="18">
        <f t="shared" si="1"/>
        <v>12</v>
      </c>
      <c r="F19" s="46">
        <f t="shared" si="3"/>
        <v>0</v>
      </c>
      <c r="G19" s="14">
        <f t="shared" si="2"/>
        <v>44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60</v>
      </c>
      <c r="B20" s="16">
        <v>30</v>
      </c>
      <c r="C20" s="16">
        <v>44</v>
      </c>
      <c r="D20" s="17">
        <f t="shared" si="0"/>
        <v>14</v>
      </c>
      <c r="E20" s="18">
        <f t="shared" si="1"/>
        <v>14</v>
      </c>
      <c r="F20" s="46">
        <f t="shared" si="3"/>
        <v>0</v>
      </c>
      <c r="G20" s="14">
        <f t="shared" si="2"/>
        <v>44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41285</v>
      </c>
      <c r="B21" s="16">
        <v>29</v>
      </c>
      <c r="C21" s="16">
        <v>44</v>
      </c>
      <c r="D21" s="17">
        <f t="shared" si="0"/>
        <v>15</v>
      </c>
      <c r="E21" s="18">
        <f t="shared" si="1"/>
        <v>15</v>
      </c>
      <c r="F21" s="46">
        <f t="shared" si="3"/>
        <v>0</v>
      </c>
      <c r="G21" s="14">
        <f t="shared" si="2"/>
        <v>44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41316</v>
      </c>
      <c r="B22" s="16">
        <v>27</v>
      </c>
      <c r="C22" s="16">
        <v>44</v>
      </c>
      <c r="D22" s="17">
        <f t="shared" si="0"/>
        <v>17</v>
      </c>
      <c r="E22" s="18">
        <f t="shared" si="1"/>
        <v>17</v>
      </c>
      <c r="F22" s="46">
        <f t="shared" si="3"/>
        <v>0</v>
      </c>
      <c r="G22" s="14">
        <f t="shared" si="2"/>
        <v>44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41344</v>
      </c>
      <c r="B23" s="16">
        <v>26</v>
      </c>
      <c r="C23" s="16">
        <v>44</v>
      </c>
      <c r="D23" s="17">
        <f t="shared" si="0"/>
        <v>18</v>
      </c>
      <c r="E23" s="18">
        <f t="shared" si="1"/>
        <v>18</v>
      </c>
      <c r="F23" s="46">
        <f t="shared" si="3"/>
        <v>0</v>
      </c>
      <c r="G23" s="14">
        <f t="shared" si="2"/>
        <v>44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41375</v>
      </c>
      <c r="B24" s="16">
        <v>24</v>
      </c>
      <c r="C24" s="16">
        <v>44</v>
      </c>
      <c r="D24" s="17">
        <f t="shared" si="0"/>
        <v>20</v>
      </c>
      <c r="E24" s="18">
        <f t="shared" si="1"/>
        <v>20</v>
      </c>
      <c r="F24" s="46">
        <f t="shared" si="3"/>
        <v>0</v>
      </c>
      <c r="G24" s="14">
        <f t="shared" si="2"/>
        <v>44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41405</v>
      </c>
      <c r="B25" s="16">
        <v>23</v>
      </c>
      <c r="C25" s="16">
        <v>31</v>
      </c>
      <c r="D25" s="17">
        <f t="shared" si="0"/>
        <v>8</v>
      </c>
      <c r="E25" s="18">
        <f t="shared" si="1"/>
        <v>8</v>
      </c>
      <c r="F25" s="46">
        <f t="shared" si="3"/>
        <v>13</v>
      </c>
      <c r="G25" s="14">
        <f t="shared" si="2"/>
        <v>31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41436</v>
      </c>
      <c r="B26" s="16">
        <v>21</v>
      </c>
      <c r="C26" s="16">
        <v>31</v>
      </c>
      <c r="D26" s="17">
        <f t="shared" si="0"/>
        <v>10</v>
      </c>
      <c r="E26" s="18">
        <f t="shared" si="1"/>
        <v>10</v>
      </c>
      <c r="F26" s="46">
        <f t="shared" si="3"/>
        <v>0</v>
      </c>
      <c r="G26" s="14">
        <f t="shared" si="2"/>
        <v>31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41466</v>
      </c>
      <c r="B27" s="16">
        <v>20</v>
      </c>
      <c r="C27" s="16">
        <v>31</v>
      </c>
      <c r="D27" s="17">
        <f t="shared" si="0"/>
        <v>11</v>
      </c>
      <c r="E27" s="18">
        <f t="shared" si="1"/>
        <v>11</v>
      </c>
      <c r="F27" s="46">
        <f t="shared" si="3"/>
        <v>0</v>
      </c>
      <c r="G27" s="14">
        <f t="shared" si="2"/>
        <v>31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41497</v>
      </c>
      <c r="B28" s="16">
        <v>18</v>
      </c>
      <c r="C28" s="16">
        <v>31</v>
      </c>
      <c r="D28" s="17">
        <f t="shared" si="0"/>
        <v>13</v>
      </c>
      <c r="E28" s="18">
        <f t="shared" si="1"/>
        <v>13</v>
      </c>
      <c r="F28" s="46">
        <f t="shared" si="3"/>
        <v>0</v>
      </c>
      <c r="G28" s="14">
        <f t="shared" si="2"/>
        <v>31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41528</v>
      </c>
      <c r="B29" s="16">
        <v>17</v>
      </c>
      <c r="C29" s="16">
        <v>31</v>
      </c>
      <c r="D29" s="17">
        <f t="shared" si="0"/>
        <v>14</v>
      </c>
      <c r="E29" s="18">
        <f t="shared" si="1"/>
        <v>14</v>
      </c>
      <c r="F29" s="46">
        <f t="shared" si="3"/>
        <v>0</v>
      </c>
      <c r="G29" s="14">
        <f t="shared" si="2"/>
        <v>31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41558</v>
      </c>
      <c r="B30" s="16">
        <v>15</v>
      </c>
      <c r="C30" s="16">
        <v>31</v>
      </c>
      <c r="D30" s="17">
        <f t="shared" si="0"/>
        <v>16</v>
      </c>
      <c r="E30" s="18">
        <f t="shared" si="1"/>
        <v>16</v>
      </c>
      <c r="F30" s="46">
        <f t="shared" si="3"/>
        <v>0</v>
      </c>
      <c r="G30" s="14">
        <f t="shared" si="2"/>
        <v>31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41589</v>
      </c>
      <c r="B31" s="16">
        <v>14</v>
      </c>
      <c r="C31" s="16">
        <v>31</v>
      </c>
      <c r="D31" s="17">
        <f t="shared" si="0"/>
        <v>17</v>
      </c>
      <c r="E31" s="18">
        <f t="shared" si="1"/>
        <v>17</v>
      </c>
      <c r="F31" s="46">
        <f t="shared" si="3"/>
        <v>0</v>
      </c>
      <c r="G31" s="14">
        <f t="shared" si="2"/>
        <v>31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41619</v>
      </c>
      <c r="B32" s="16">
        <v>12</v>
      </c>
      <c r="C32" s="16">
        <v>19</v>
      </c>
      <c r="D32" s="17">
        <f t="shared" si="0"/>
        <v>7</v>
      </c>
      <c r="E32" s="18">
        <f t="shared" si="1"/>
        <v>7</v>
      </c>
      <c r="F32" s="46">
        <f t="shared" si="3"/>
        <v>12</v>
      </c>
      <c r="G32" s="14">
        <f t="shared" si="2"/>
        <v>19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61</v>
      </c>
      <c r="B33" s="16">
        <v>11</v>
      </c>
      <c r="C33" s="16">
        <v>19</v>
      </c>
      <c r="D33" s="17">
        <f t="shared" si="0"/>
        <v>8</v>
      </c>
      <c r="E33" s="18">
        <f t="shared" si="1"/>
        <v>8</v>
      </c>
      <c r="F33" s="46">
        <f t="shared" si="3"/>
        <v>0</v>
      </c>
      <c r="G33" s="14">
        <f t="shared" si="2"/>
        <v>19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62</v>
      </c>
      <c r="B34" s="16">
        <v>9</v>
      </c>
      <c r="C34" s="16">
        <v>11</v>
      </c>
      <c r="D34" s="17">
        <f t="shared" si="0"/>
        <v>2</v>
      </c>
      <c r="E34" s="18">
        <f t="shared" si="1"/>
        <v>2</v>
      </c>
      <c r="F34" s="46">
        <f t="shared" si="3"/>
        <v>8</v>
      </c>
      <c r="G34" s="14">
        <f t="shared" si="2"/>
        <v>11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63</v>
      </c>
      <c r="B35" s="16">
        <v>8</v>
      </c>
      <c r="C35" s="16">
        <v>11</v>
      </c>
      <c r="D35" s="17">
        <f t="shared" si="0"/>
        <v>3</v>
      </c>
      <c r="E35" s="18">
        <f t="shared" si="1"/>
        <v>3</v>
      </c>
      <c r="F35" s="46">
        <f t="shared" si="3"/>
        <v>0</v>
      </c>
      <c r="G35" s="14">
        <f t="shared" si="2"/>
        <v>11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64</v>
      </c>
      <c r="B36" s="16">
        <v>6</v>
      </c>
      <c r="C36" s="16">
        <v>11</v>
      </c>
      <c r="D36" s="17">
        <f t="shared" si="0"/>
        <v>5</v>
      </c>
      <c r="E36" s="18">
        <f t="shared" si="1"/>
        <v>5</v>
      </c>
      <c r="F36" s="46">
        <f t="shared" si="3"/>
        <v>0</v>
      </c>
      <c r="G36" s="14">
        <f t="shared" si="2"/>
        <v>11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65</v>
      </c>
      <c r="B37" s="16">
        <v>5</v>
      </c>
      <c r="C37" s="16">
        <v>11</v>
      </c>
      <c r="D37" s="17">
        <f t="shared" si="0"/>
        <v>6</v>
      </c>
      <c r="E37" s="18">
        <f t="shared" si="1"/>
        <v>6</v>
      </c>
      <c r="F37" s="46">
        <f t="shared" si="3"/>
        <v>0</v>
      </c>
      <c r="G37" s="14">
        <f t="shared" si="2"/>
        <v>11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66</v>
      </c>
      <c r="B38" s="16">
        <v>3</v>
      </c>
      <c r="C38" s="16">
        <v>11</v>
      </c>
      <c r="D38" s="17">
        <f t="shared" si="0"/>
        <v>8</v>
      </c>
      <c r="E38" s="18">
        <f t="shared" si="1"/>
        <v>8</v>
      </c>
      <c r="F38" s="46">
        <f t="shared" si="3"/>
        <v>0</v>
      </c>
      <c r="G38" s="14">
        <f t="shared" si="2"/>
        <v>11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67</v>
      </c>
      <c r="B39" s="16">
        <v>2</v>
      </c>
      <c r="C39" s="16">
        <v>7</v>
      </c>
      <c r="D39" s="17">
        <f t="shared" si="0"/>
        <v>5</v>
      </c>
      <c r="E39" s="18">
        <f t="shared" si="1"/>
        <v>5</v>
      </c>
      <c r="F39" s="46">
        <f t="shared" si="3"/>
        <v>4</v>
      </c>
      <c r="G39" s="14">
        <f t="shared" si="2"/>
        <v>7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68</v>
      </c>
      <c r="B40" s="16">
        <v>0</v>
      </c>
      <c r="C40" s="16">
        <v>7</v>
      </c>
      <c r="D40" s="17">
        <f t="shared" si="0"/>
        <v>7</v>
      </c>
      <c r="E40" s="18">
        <f t="shared" si="1"/>
        <v>7</v>
      </c>
      <c r="F40" s="46">
        <f t="shared" si="3"/>
        <v>0</v>
      </c>
      <c r="G40" s="14">
        <f t="shared" si="2"/>
        <v>7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7"/>
      <c r="E44" s="10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41317</v>
      </c>
      <c r="B51" s="16">
        <v>84</v>
      </c>
      <c r="C51" s="16">
        <v>84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84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41345</v>
      </c>
      <c r="B52" s="16">
        <v>82</v>
      </c>
      <c r="C52" s="16">
        <v>82</v>
      </c>
      <c r="D52" s="17">
        <f t="shared" si="5"/>
        <v>0</v>
      </c>
      <c r="E52" s="18">
        <f t="shared" si="6"/>
        <v>0</v>
      </c>
      <c r="F52" s="46">
        <f t="shared" si="3"/>
        <v>2</v>
      </c>
      <c r="G52" s="14">
        <f t="shared" si="4"/>
        <v>82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41376</v>
      </c>
      <c r="B53" s="16">
        <v>81</v>
      </c>
      <c r="C53" s="16">
        <v>80</v>
      </c>
      <c r="D53" s="17">
        <f t="shared" si="5"/>
        <v>-1</v>
      </c>
      <c r="E53" s="18">
        <f t="shared" si="6"/>
        <v>0</v>
      </c>
      <c r="F53" s="46">
        <f t="shared" si="3"/>
        <v>2</v>
      </c>
      <c r="G53" s="14">
        <f t="shared" si="4"/>
        <v>81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41406</v>
      </c>
      <c r="B54" s="16">
        <v>79</v>
      </c>
      <c r="C54" s="16">
        <v>75</v>
      </c>
      <c r="D54" s="17">
        <f t="shared" si="5"/>
        <v>-4</v>
      </c>
      <c r="E54" s="18">
        <f t="shared" si="6"/>
        <v>0</v>
      </c>
      <c r="F54" s="46">
        <f t="shared" si="3"/>
        <v>5</v>
      </c>
      <c r="G54" s="14">
        <f t="shared" si="4"/>
        <v>79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41437</v>
      </c>
      <c r="B55" s="16">
        <v>78</v>
      </c>
      <c r="C55" s="16">
        <v>74</v>
      </c>
      <c r="D55" s="17">
        <f t="shared" si="5"/>
        <v>-4</v>
      </c>
      <c r="E55" s="18">
        <f t="shared" si="6"/>
        <v>0</v>
      </c>
      <c r="F55" s="46">
        <f t="shared" si="3"/>
        <v>1</v>
      </c>
      <c r="G55" s="14">
        <f t="shared" si="4"/>
        <v>78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41467</v>
      </c>
      <c r="B56" s="16">
        <v>76</v>
      </c>
      <c r="C56" s="16">
        <v>73</v>
      </c>
      <c r="D56" s="17">
        <f t="shared" si="5"/>
        <v>-3</v>
      </c>
      <c r="E56" s="18">
        <f t="shared" si="6"/>
        <v>0</v>
      </c>
      <c r="F56" s="46">
        <f t="shared" si="3"/>
        <v>1</v>
      </c>
      <c r="G56" s="14">
        <f t="shared" si="4"/>
        <v>76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41498</v>
      </c>
      <c r="B57" s="16">
        <v>74</v>
      </c>
      <c r="C57" s="16">
        <v>73</v>
      </c>
      <c r="D57" s="17">
        <f t="shared" si="5"/>
        <v>-1</v>
      </c>
      <c r="E57" s="18">
        <f t="shared" si="6"/>
        <v>0</v>
      </c>
      <c r="F57" s="46">
        <f t="shared" si="3"/>
        <v>0</v>
      </c>
      <c r="G57" s="14">
        <f t="shared" si="4"/>
        <v>74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41529</v>
      </c>
      <c r="B58" s="16">
        <v>73</v>
      </c>
      <c r="C58" s="16">
        <v>73</v>
      </c>
      <c r="D58" s="17">
        <f t="shared" si="5"/>
        <v>0</v>
      </c>
      <c r="E58" s="18">
        <f t="shared" si="6"/>
        <v>0</v>
      </c>
      <c r="F58" s="46">
        <f t="shared" si="3"/>
        <v>0</v>
      </c>
      <c r="G58" s="14">
        <f t="shared" si="4"/>
        <v>73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41559</v>
      </c>
      <c r="B59" s="16">
        <v>71</v>
      </c>
      <c r="C59" s="16">
        <v>73</v>
      </c>
      <c r="D59" s="17">
        <f t="shared" si="5"/>
        <v>2</v>
      </c>
      <c r="E59" s="18">
        <f t="shared" si="6"/>
        <v>2</v>
      </c>
      <c r="F59" s="46">
        <f t="shared" si="3"/>
        <v>0</v>
      </c>
      <c r="G59" s="14">
        <f t="shared" si="4"/>
        <v>73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41590</v>
      </c>
      <c r="B60" s="16">
        <v>70</v>
      </c>
      <c r="C60" s="16">
        <v>73</v>
      </c>
      <c r="D60" s="17">
        <f t="shared" si="5"/>
        <v>3</v>
      </c>
      <c r="E60" s="18">
        <f t="shared" si="6"/>
        <v>3</v>
      </c>
      <c r="F60" s="46">
        <f t="shared" si="3"/>
        <v>0</v>
      </c>
      <c r="G60" s="14">
        <f t="shared" si="4"/>
        <v>73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41620</v>
      </c>
      <c r="B61" s="16">
        <v>68</v>
      </c>
      <c r="C61" s="16">
        <v>72</v>
      </c>
      <c r="D61" s="17">
        <f t="shared" si="5"/>
        <v>4</v>
      </c>
      <c r="E61" s="18">
        <f t="shared" si="6"/>
        <v>4</v>
      </c>
      <c r="F61" s="46">
        <f t="shared" si="3"/>
        <v>1</v>
      </c>
      <c r="G61" s="14">
        <f t="shared" si="4"/>
        <v>72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13</v>
      </c>
      <c r="B62" s="16">
        <v>67</v>
      </c>
      <c r="C62" s="16">
        <v>71</v>
      </c>
      <c r="D62" s="17">
        <f t="shared" si="5"/>
        <v>4</v>
      </c>
      <c r="E62" s="18">
        <f t="shared" si="6"/>
        <v>4</v>
      </c>
      <c r="F62" s="46">
        <f t="shared" si="3"/>
        <v>1</v>
      </c>
      <c r="G62" s="14">
        <f t="shared" si="4"/>
        <v>71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14</v>
      </c>
      <c r="B63" s="16">
        <v>65</v>
      </c>
      <c r="C63" s="16">
        <v>70</v>
      </c>
      <c r="D63" s="17">
        <f t="shared" si="5"/>
        <v>5</v>
      </c>
      <c r="E63" s="18">
        <f t="shared" si="6"/>
        <v>5</v>
      </c>
      <c r="F63" s="46">
        <f t="shared" si="3"/>
        <v>1</v>
      </c>
      <c r="G63" s="14">
        <f t="shared" si="4"/>
        <v>70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15</v>
      </c>
      <c r="B64" s="16">
        <v>63</v>
      </c>
      <c r="C64" s="16">
        <v>70</v>
      </c>
      <c r="D64" s="17">
        <f t="shared" si="5"/>
        <v>7</v>
      </c>
      <c r="E64" s="18">
        <f t="shared" si="6"/>
        <v>7</v>
      </c>
      <c r="F64" s="46">
        <f t="shared" si="3"/>
        <v>0</v>
      </c>
      <c r="G64" s="14">
        <f t="shared" si="4"/>
        <v>70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16</v>
      </c>
      <c r="B65" s="16">
        <v>62</v>
      </c>
      <c r="C65" s="16">
        <v>70</v>
      </c>
      <c r="D65" s="17">
        <f t="shared" si="5"/>
        <v>8</v>
      </c>
      <c r="E65" s="18">
        <f t="shared" si="6"/>
        <v>8</v>
      </c>
      <c r="F65" s="46">
        <f t="shared" si="3"/>
        <v>0</v>
      </c>
      <c r="G65" s="14">
        <f t="shared" si="4"/>
        <v>70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17</v>
      </c>
      <c r="B66" s="16">
        <v>60</v>
      </c>
      <c r="C66" s="16">
        <v>68</v>
      </c>
      <c r="D66" s="17">
        <f t="shared" si="5"/>
        <v>8</v>
      </c>
      <c r="E66" s="18">
        <f t="shared" si="6"/>
        <v>8</v>
      </c>
      <c r="F66" s="46">
        <f t="shared" si="3"/>
        <v>2</v>
      </c>
      <c r="G66" s="14">
        <f t="shared" si="4"/>
        <v>68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18</v>
      </c>
      <c r="B67" s="16">
        <v>59</v>
      </c>
      <c r="C67" s="16">
        <v>68</v>
      </c>
      <c r="D67" s="17">
        <f t="shared" si="5"/>
        <v>9</v>
      </c>
      <c r="E67" s="18">
        <f t="shared" si="6"/>
        <v>9</v>
      </c>
      <c r="F67" s="46">
        <f t="shared" si="3"/>
        <v>0</v>
      </c>
      <c r="G67" s="14">
        <f t="shared" si="4"/>
        <v>68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19</v>
      </c>
      <c r="B68" s="16">
        <v>57</v>
      </c>
      <c r="C68" s="16">
        <v>68</v>
      </c>
      <c r="D68" s="17">
        <f t="shared" si="5"/>
        <v>11</v>
      </c>
      <c r="E68" s="18">
        <f t="shared" si="6"/>
        <v>11</v>
      </c>
      <c r="F68" s="46">
        <f t="shared" si="3"/>
        <v>0</v>
      </c>
      <c r="G68" s="14">
        <f t="shared" si="4"/>
        <v>68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20</v>
      </c>
      <c r="B69" s="16">
        <v>55</v>
      </c>
      <c r="C69" s="16">
        <v>67</v>
      </c>
      <c r="D69" s="17">
        <f t="shared" si="5"/>
        <v>12</v>
      </c>
      <c r="E69" s="18">
        <f t="shared" si="6"/>
        <v>12</v>
      </c>
      <c r="F69" s="46">
        <f t="shared" ref="F69:F111" si="7">IF(B68,C68-C69,"")</f>
        <v>1</v>
      </c>
      <c r="G69" s="14">
        <f t="shared" si="4"/>
        <v>67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21</v>
      </c>
      <c r="B70" s="16">
        <v>54</v>
      </c>
      <c r="C70" s="16">
        <v>65</v>
      </c>
      <c r="D70" s="17">
        <f t="shared" si="5"/>
        <v>11</v>
      </c>
      <c r="E70" s="18">
        <f t="shared" si="6"/>
        <v>11</v>
      </c>
      <c r="F70" s="46">
        <f t="shared" si="7"/>
        <v>2</v>
      </c>
      <c r="G70" s="14">
        <f t="shared" si="4"/>
        <v>65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22</v>
      </c>
      <c r="B71" s="16">
        <v>52</v>
      </c>
      <c r="C71" s="16">
        <v>65</v>
      </c>
      <c r="D71" s="17">
        <f t="shared" si="5"/>
        <v>13</v>
      </c>
      <c r="E71" s="18">
        <f t="shared" si="6"/>
        <v>13</v>
      </c>
      <c r="F71" s="46">
        <f t="shared" si="7"/>
        <v>0</v>
      </c>
      <c r="G71" s="14">
        <f t="shared" si="4"/>
        <v>65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23</v>
      </c>
      <c r="B72" s="16">
        <v>51</v>
      </c>
      <c r="C72" s="16">
        <v>65</v>
      </c>
      <c r="D72" s="17">
        <f t="shared" si="5"/>
        <v>14</v>
      </c>
      <c r="E72" s="18">
        <f t="shared" si="6"/>
        <v>14</v>
      </c>
      <c r="F72" s="46">
        <f t="shared" si="7"/>
        <v>0</v>
      </c>
      <c r="G72" s="14">
        <f t="shared" si="4"/>
        <v>65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24</v>
      </c>
      <c r="B73" s="16">
        <v>49</v>
      </c>
      <c r="C73" s="16">
        <v>65</v>
      </c>
      <c r="D73" s="17">
        <f t="shared" si="5"/>
        <v>16</v>
      </c>
      <c r="E73" s="18">
        <f t="shared" si="6"/>
        <v>16</v>
      </c>
      <c r="F73" s="46">
        <f t="shared" si="7"/>
        <v>0</v>
      </c>
      <c r="G73" s="14">
        <f t="shared" si="4"/>
        <v>65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25</v>
      </c>
      <c r="B74" s="16">
        <v>48</v>
      </c>
      <c r="C74" s="16">
        <v>65</v>
      </c>
      <c r="D74" s="17">
        <f t="shared" si="5"/>
        <v>17</v>
      </c>
      <c r="E74" s="18">
        <f t="shared" si="6"/>
        <v>17</v>
      </c>
      <c r="F74" s="46">
        <f t="shared" si="7"/>
        <v>0</v>
      </c>
      <c r="G74" s="14">
        <f t="shared" si="4"/>
        <v>65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26</v>
      </c>
      <c r="B75" s="16">
        <v>46</v>
      </c>
      <c r="C75" s="16">
        <v>65</v>
      </c>
      <c r="D75" s="17">
        <f t="shared" si="5"/>
        <v>19</v>
      </c>
      <c r="E75" s="18">
        <f t="shared" si="6"/>
        <v>19</v>
      </c>
      <c r="F75" s="46">
        <f t="shared" si="7"/>
        <v>0</v>
      </c>
      <c r="G75" s="14">
        <f t="shared" si="4"/>
        <v>65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27</v>
      </c>
      <c r="B76" s="16">
        <v>44</v>
      </c>
      <c r="C76" s="16">
        <v>65</v>
      </c>
      <c r="D76" s="17">
        <f t="shared" si="5"/>
        <v>21</v>
      </c>
      <c r="E76" s="18">
        <f t="shared" si="6"/>
        <v>21</v>
      </c>
      <c r="F76" s="46">
        <f t="shared" si="7"/>
        <v>0</v>
      </c>
      <c r="G76" s="14">
        <f t="shared" si="4"/>
        <v>65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28</v>
      </c>
      <c r="B77" s="16">
        <v>43</v>
      </c>
      <c r="C77" s="16">
        <v>65</v>
      </c>
      <c r="D77" s="17">
        <f t="shared" si="5"/>
        <v>22</v>
      </c>
      <c r="E77" s="18">
        <f t="shared" si="6"/>
        <v>22</v>
      </c>
      <c r="F77" s="46">
        <f t="shared" si="7"/>
        <v>0</v>
      </c>
      <c r="G77" s="14">
        <f t="shared" si="4"/>
        <v>65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29</v>
      </c>
      <c r="B78" s="16">
        <v>41</v>
      </c>
      <c r="C78" s="16">
        <v>60</v>
      </c>
      <c r="D78" s="17">
        <f t="shared" si="5"/>
        <v>19</v>
      </c>
      <c r="E78" s="18">
        <f t="shared" si="6"/>
        <v>19</v>
      </c>
      <c r="F78" s="46">
        <f t="shared" si="7"/>
        <v>5</v>
      </c>
      <c r="G78" s="14">
        <f t="shared" si="4"/>
        <v>60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30</v>
      </c>
      <c r="B79" s="16">
        <v>40</v>
      </c>
      <c r="C79" s="16">
        <v>53</v>
      </c>
      <c r="D79" s="17">
        <f t="shared" si="5"/>
        <v>13</v>
      </c>
      <c r="E79" s="18">
        <f t="shared" si="6"/>
        <v>13</v>
      </c>
      <c r="F79" s="46">
        <f t="shared" si="7"/>
        <v>7</v>
      </c>
      <c r="G79" s="14">
        <f t="shared" si="4"/>
        <v>53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31</v>
      </c>
      <c r="B80" s="16">
        <v>38</v>
      </c>
      <c r="C80" s="16">
        <v>53</v>
      </c>
      <c r="D80" s="17">
        <f t="shared" si="5"/>
        <v>15</v>
      </c>
      <c r="E80" s="18">
        <f t="shared" si="6"/>
        <v>15</v>
      </c>
      <c r="F80" s="46">
        <f t="shared" si="7"/>
        <v>0</v>
      </c>
      <c r="G80" s="14">
        <f t="shared" si="4"/>
        <v>53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41640</v>
      </c>
      <c r="B81" s="16">
        <v>36</v>
      </c>
      <c r="C81" s="16">
        <v>53</v>
      </c>
      <c r="D81" s="17">
        <f t="shared" si="5"/>
        <v>17</v>
      </c>
      <c r="E81" s="18">
        <f t="shared" si="6"/>
        <v>17</v>
      </c>
      <c r="F81" s="46">
        <f t="shared" si="7"/>
        <v>0</v>
      </c>
      <c r="G81" s="14">
        <f t="shared" si="4"/>
        <v>53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41671</v>
      </c>
      <c r="B82" s="16">
        <v>35</v>
      </c>
      <c r="C82" s="16">
        <v>53</v>
      </c>
      <c r="D82" s="17">
        <f t="shared" si="5"/>
        <v>18</v>
      </c>
      <c r="E82" s="18">
        <f t="shared" si="6"/>
        <v>18</v>
      </c>
      <c r="F82" s="46">
        <f t="shared" si="7"/>
        <v>0</v>
      </c>
      <c r="G82" s="14">
        <f t="shared" si="4"/>
        <v>53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41699</v>
      </c>
      <c r="B83" s="16">
        <v>33</v>
      </c>
      <c r="C83" s="16">
        <v>51</v>
      </c>
      <c r="D83" s="17">
        <f t="shared" si="5"/>
        <v>18</v>
      </c>
      <c r="E83" s="18">
        <f t="shared" si="6"/>
        <v>18</v>
      </c>
      <c r="F83" s="46">
        <f t="shared" si="7"/>
        <v>2</v>
      </c>
      <c r="G83" s="14">
        <f t="shared" si="4"/>
        <v>51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41730</v>
      </c>
      <c r="B84" s="16">
        <v>32</v>
      </c>
      <c r="C84" s="16">
        <v>49</v>
      </c>
      <c r="D84" s="17">
        <f t="shared" si="5"/>
        <v>17</v>
      </c>
      <c r="E84" s="18">
        <f t="shared" si="6"/>
        <v>17</v>
      </c>
      <c r="F84" s="46">
        <f t="shared" si="7"/>
        <v>2</v>
      </c>
      <c r="G84" s="14">
        <f t="shared" si="4"/>
        <v>49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41760</v>
      </c>
      <c r="B85" s="16">
        <v>30</v>
      </c>
      <c r="C85" s="16">
        <v>49</v>
      </c>
      <c r="D85" s="17">
        <f t="shared" si="5"/>
        <v>19</v>
      </c>
      <c r="E85" s="18">
        <f t="shared" si="6"/>
        <v>19</v>
      </c>
      <c r="F85" s="46">
        <f t="shared" si="7"/>
        <v>0</v>
      </c>
      <c r="G85" s="14">
        <f t="shared" si="4"/>
        <v>49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41791</v>
      </c>
      <c r="B86" s="16">
        <v>29</v>
      </c>
      <c r="C86" s="16">
        <v>49</v>
      </c>
      <c r="D86" s="17">
        <f t="shared" si="5"/>
        <v>20</v>
      </c>
      <c r="E86" s="18">
        <f t="shared" si="6"/>
        <v>20</v>
      </c>
      <c r="F86" s="46">
        <f t="shared" si="7"/>
        <v>0</v>
      </c>
      <c r="G86" s="14">
        <f t="shared" si="4"/>
        <v>49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41821</v>
      </c>
      <c r="B87" s="16">
        <v>27</v>
      </c>
      <c r="C87" s="16">
        <v>49</v>
      </c>
      <c r="D87" s="17">
        <f t="shared" si="5"/>
        <v>22</v>
      </c>
      <c r="E87" s="18">
        <f t="shared" si="6"/>
        <v>22</v>
      </c>
      <c r="F87" s="46">
        <f t="shared" si="7"/>
        <v>0</v>
      </c>
      <c r="G87" s="14">
        <f t="shared" si="4"/>
        <v>49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41852</v>
      </c>
      <c r="B88" s="16">
        <v>25</v>
      </c>
      <c r="C88" s="16">
        <v>44</v>
      </c>
      <c r="D88" s="17">
        <f t="shared" si="5"/>
        <v>19</v>
      </c>
      <c r="E88" s="18">
        <f t="shared" si="6"/>
        <v>19</v>
      </c>
      <c r="F88" s="46">
        <f t="shared" si="7"/>
        <v>5</v>
      </c>
      <c r="G88" s="14">
        <f t="shared" si="4"/>
        <v>44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41883</v>
      </c>
      <c r="B89" s="16">
        <v>24</v>
      </c>
      <c r="C89" s="16">
        <v>44</v>
      </c>
      <c r="D89" s="17">
        <f t="shared" si="5"/>
        <v>20</v>
      </c>
      <c r="E89" s="18">
        <f t="shared" si="6"/>
        <v>20</v>
      </c>
      <c r="F89" s="46">
        <f t="shared" si="7"/>
        <v>0</v>
      </c>
      <c r="G89" s="14">
        <f t="shared" si="4"/>
        <v>44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41913</v>
      </c>
      <c r="B90" s="16">
        <v>22</v>
      </c>
      <c r="C90" s="16">
        <v>38</v>
      </c>
      <c r="D90" s="17">
        <f t="shared" si="5"/>
        <v>16</v>
      </c>
      <c r="E90" s="18">
        <f t="shared" si="6"/>
        <v>16</v>
      </c>
      <c r="F90" s="46">
        <f t="shared" si="7"/>
        <v>6</v>
      </c>
      <c r="G90" s="14">
        <f t="shared" si="4"/>
        <v>38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41944</v>
      </c>
      <c r="B91" s="16">
        <v>21</v>
      </c>
      <c r="C91" s="16">
        <v>37</v>
      </c>
      <c r="D91" s="17">
        <f t="shared" si="5"/>
        <v>16</v>
      </c>
      <c r="E91" s="18">
        <f t="shared" si="6"/>
        <v>16</v>
      </c>
      <c r="F91" s="46">
        <f t="shared" si="7"/>
        <v>1</v>
      </c>
      <c r="G91" s="14">
        <f t="shared" si="4"/>
        <v>37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41974</v>
      </c>
      <c r="B92" s="16">
        <v>19</v>
      </c>
      <c r="C92" s="16">
        <v>35</v>
      </c>
      <c r="D92" s="17">
        <f t="shared" si="5"/>
        <v>16</v>
      </c>
      <c r="E92" s="18">
        <f t="shared" si="6"/>
        <v>16</v>
      </c>
      <c r="F92" s="46">
        <f t="shared" si="7"/>
        <v>2</v>
      </c>
      <c r="G92" s="14">
        <f t="shared" si="4"/>
        <v>35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32</v>
      </c>
      <c r="B93" s="16">
        <v>17</v>
      </c>
      <c r="C93" s="16">
        <v>33</v>
      </c>
      <c r="D93" s="17">
        <f t="shared" si="5"/>
        <v>16</v>
      </c>
      <c r="E93" s="18">
        <f t="shared" si="6"/>
        <v>16</v>
      </c>
      <c r="F93" s="46">
        <f t="shared" si="7"/>
        <v>2</v>
      </c>
      <c r="G93" s="14">
        <f t="shared" si="4"/>
        <v>33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33</v>
      </c>
      <c r="B94" s="16">
        <v>16</v>
      </c>
      <c r="C94" s="16">
        <v>30</v>
      </c>
      <c r="D94" s="17">
        <f t="shared" si="5"/>
        <v>14</v>
      </c>
      <c r="E94" s="18">
        <f t="shared" si="6"/>
        <v>14</v>
      </c>
      <c r="F94" s="46">
        <f t="shared" si="7"/>
        <v>3</v>
      </c>
      <c r="G94" s="14">
        <f t="shared" si="4"/>
        <v>30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34</v>
      </c>
      <c r="B95" s="16">
        <v>14</v>
      </c>
      <c r="C95" s="16">
        <v>28</v>
      </c>
      <c r="D95" s="17">
        <f t="shared" si="5"/>
        <v>14</v>
      </c>
      <c r="E95" s="18">
        <f t="shared" si="6"/>
        <v>14</v>
      </c>
      <c r="F95" s="46">
        <f t="shared" si="7"/>
        <v>2</v>
      </c>
      <c r="G95" s="14">
        <f t="shared" si="4"/>
        <v>28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35</v>
      </c>
      <c r="B96" s="16">
        <v>13</v>
      </c>
      <c r="C96" s="16">
        <v>28</v>
      </c>
      <c r="D96" s="17">
        <f t="shared" si="5"/>
        <v>15</v>
      </c>
      <c r="E96" s="18">
        <f t="shared" si="6"/>
        <v>15</v>
      </c>
      <c r="F96" s="46">
        <f t="shared" si="7"/>
        <v>0</v>
      </c>
      <c r="G96" s="14">
        <f t="shared" si="4"/>
        <v>28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36</v>
      </c>
      <c r="B97" s="16">
        <v>11</v>
      </c>
      <c r="C97" s="16">
        <v>27</v>
      </c>
      <c r="D97" s="17">
        <f t="shared" si="5"/>
        <v>16</v>
      </c>
      <c r="E97" s="18">
        <f t="shared" si="6"/>
        <v>16</v>
      </c>
      <c r="F97" s="46">
        <f t="shared" si="7"/>
        <v>1</v>
      </c>
      <c r="G97" s="14">
        <f t="shared" si="4"/>
        <v>27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37</v>
      </c>
      <c r="B98" s="16">
        <v>10</v>
      </c>
      <c r="C98" s="16">
        <v>26</v>
      </c>
      <c r="D98" s="17">
        <f t="shared" si="5"/>
        <v>16</v>
      </c>
      <c r="E98" s="18">
        <f t="shared" si="6"/>
        <v>16</v>
      </c>
      <c r="F98" s="46">
        <f t="shared" si="7"/>
        <v>1</v>
      </c>
      <c r="G98" s="14">
        <f t="shared" si="4"/>
        <v>26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38</v>
      </c>
      <c r="B99" s="16">
        <v>8</v>
      </c>
      <c r="C99" s="16">
        <v>22</v>
      </c>
      <c r="D99" s="17">
        <f t="shared" si="5"/>
        <v>14</v>
      </c>
      <c r="E99" s="18">
        <f t="shared" si="6"/>
        <v>14</v>
      </c>
      <c r="F99" s="46">
        <f t="shared" si="7"/>
        <v>4</v>
      </c>
      <c r="G99" s="14">
        <f t="shared" si="4"/>
        <v>22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39</v>
      </c>
      <c r="B100" s="16">
        <v>6</v>
      </c>
      <c r="C100" s="16">
        <v>18</v>
      </c>
      <c r="D100" s="17">
        <f t="shared" si="5"/>
        <v>12</v>
      </c>
      <c r="E100" s="18">
        <f t="shared" si="6"/>
        <v>12</v>
      </c>
      <c r="F100" s="46">
        <f t="shared" si="7"/>
        <v>4</v>
      </c>
      <c r="G100" s="14">
        <f t="shared" si="4"/>
        <v>18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40</v>
      </c>
      <c r="B101" s="16">
        <v>5</v>
      </c>
      <c r="C101" s="16">
        <v>16</v>
      </c>
      <c r="D101" s="17">
        <f t="shared" si="5"/>
        <v>11</v>
      </c>
      <c r="E101" s="18">
        <f t="shared" si="6"/>
        <v>11</v>
      </c>
      <c r="F101" s="46">
        <f t="shared" si="7"/>
        <v>2</v>
      </c>
      <c r="G101" s="14">
        <f t="shared" si="4"/>
        <v>16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41</v>
      </c>
      <c r="B102" s="16">
        <v>3</v>
      </c>
      <c r="C102" s="16">
        <v>9</v>
      </c>
      <c r="D102" s="17">
        <f t="shared" si="5"/>
        <v>6</v>
      </c>
      <c r="E102" s="18">
        <f t="shared" si="6"/>
        <v>6</v>
      </c>
      <c r="F102" s="46">
        <f t="shared" si="7"/>
        <v>7</v>
      </c>
      <c r="G102" s="14">
        <f t="shared" si="4"/>
        <v>9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42</v>
      </c>
      <c r="B103" s="16">
        <v>2</v>
      </c>
      <c r="C103" s="16">
        <v>3</v>
      </c>
      <c r="D103" s="17">
        <f t="shared" si="5"/>
        <v>1</v>
      </c>
      <c r="E103" s="18">
        <f t="shared" si="6"/>
        <v>1</v>
      </c>
      <c r="F103" s="46">
        <f t="shared" si="7"/>
        <v>6</v>
      </c>
      <c r="G103" s="14">
        <f t="shared" si="4"/>
        <v>3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 t="s">
        <v>43</v>
      </c>
      <c r="B104" s="16">
        <v>0</v>
      </c>
      <c r="C104" s="16">
        <v>2</v>
      </c>
      <c r="D104" s="17">
        <f>C104-B104</f>
        <v>2</v>
      </c>
      <c r="E104" s="18">
        <f>IF(D104&gt;0,D104,0)</f>
        <v>2</v>
      </c>
      <c r="F104" s="46">
        <f t="shared" si="7"/>
        <v>1</v>
      </c>
      <c r="G104" s="14">
        <f t="shared" si="4"/>
        <v>2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80</v>
      </c>
      <c r="K2" s="7">
        <f>B51</f>
        <v>150</v>
      </c>
      <c r="L2" s="5"/>
      <c r="M2" s="5"/>
      <c r="N2" s="5"/>
    </row>
    <row r="3" spans="1:14" ht="15.75" customHeight="1" thickBot="1" x14ac:dyDescent="0.25">
      <c r="A3" s="47">
        <v>42670</v>
      </c>
      <c r="B3" s="48">
        <v>80</v>
      </c>
      <c r="C3" s="48">
        <v>80</v>
      </c>
      <c r="D3" s="17">
        <f t="shared" ref="D3:D30" si="0">C3-B3</f>
        <v>0</v>
      </c>
      <c r="E3" s="18">
        <f t="shared" ref="E3:E30" si="1">IF(D3&gt;0,D3,0)</f>
        <v>0</v>
      </c>
      <c r="F3" s="46"/>
      <c r="G3" s="14">
        <f t="shared" ref="G3:G30" si="2">B3+E3</f>
        <v>80</v>
      </c>
      <c r="H3" s="5"/>
      <c r="I3" s="6" t="s">
        <v>139</v>
      </c>
      <c r="J3" s="7">
        <f>COUNTIF(B3:B48,"&gt;0")</f>
        <v>27</v>
      </c>
      <c r="K3" s="7">
        <f>COUNTIF(B51:B111,"&gt;0")</f>
        <v>51</v>
      </c>
      <c r="L3" s="5"/>
      <c r="M3" s="5"/>
      <c r="N3" s="5"/>
    </row>
    <row r="4" spans="1:14" ht="15.75" customHeight="1" thickBot="1" x14ac:dyDescent="0.25">
      <c r="A4" s="49">
        <v>42671</v>
      </c>
      <c r="B4" s="40">
        <v>77</v>
      </c>
      <c r="C4" s="40">
        <v>68</v>
      </c>
      <c r="D4" s="17">
        <f t="shared" si="0"/>
        <v>-9</v>
      </c>
      <c r="E4" s="18">
        <f t="shared" si="1"/>
        <v>0</v>
      </c>
      <c r="F4" s="46">
        <f>IF(B3,C3-C4,"")</f>
        <v>12</v>
      </c>
      <c r="G4" s="14">
        <f t="shared" si="2"/>
        <v>77</v>
      </c>
      <c r="H4" s="5"/>
      <c r="I4" s="6" t="s">
        <v>2</v>
      </c>
      <c r="J4" s="7">
        <f>MAX(D3:D48)</f>
        <v>9</v>
      </c>
      <c r="K4" s="7">
        <f>MAX(D51:D111)</f>
        <v>41</v>
      </c>
      <c r="L4" s="5" t="s">
        <v>144</v>
      </c>
      <c r="M4" s="5"/>
      <c r="N4" s="5"/>
    </row>
    <row r="5" spans="1:14" ht="15.75" customHeight="1" thickBot="1" x14ac:dyDescent="0.25">
      <c r="A5" s="49">
        <v>42672</v>
      </c>
      <c r="B5" s="40">
        <v>74</v>
      </c>
      <c r="C5" s="40">
        <v>68</v>
      </c>
      <c r="D5" s="17">
        <f t="shared" si="0"/>
        <v>-6</v>
      </c>
      <c r="E5" s="18">
        <f t="shared" si="1"/>
        <v>0</v>
      </c>
      <c r="F5" s="46">
        <f t="shared" ref="F5:F68" si="3">IF(B4,C4-C5,"")</f>
        <v>0</v>
      </c>
      <c r="G5" s="14">
        <f t="shared" si="2"/>
        <v>74</v>
      </c>
      <c r="H5" s="5"/>
      <c r="I5" s="6" t="s">
        <v>3</v>
      </c>
      <c r="J5" s="7">
        <f>MIN(D3:D48)</f>
        <v>-11</v>
      </c>
      <c r="K5" s="7">
        <f>MIN(D51:D111)</f>
        <v>-18</v>
      </c>
      <c r="L5" s="5" t="s">
        <v>145</v>
      </c>
      <c r="M5" s="5"/>
      <c r="N5" s="5"/>
    </row>
    <row r="6" spans="1:14" ht="15.75" customHeight="1" thickBot="1" x14ac:dyDescent="0.25">
      <c r="A6" s="49">
        <v>42673</v>
      </c>
      <c r="B6" s="40">
        <v>71</v>
      </c>
      <c r="C6" s="40">
        <v>68</v>
      </c>
      <c r="D6" s="17">
        <f t="shared" si="0"/>
        <v>-3</v>
      </c>
      <c r="E6" s="18">
        <f t="shared" si="1"/>
        <v>0</v>
      </c>
      <c r="F6" s="46">
        <f t="shared" si="3"/>
        <v>0</v>
      </c>
      <c r="G6" s="14">
        <f t="shared" si="2"/>
        <v>71</v>
      </c>
      <c r="H6" s="5"/>
      <c r="I6" s="6" t="s">
        <v>4</v>
      </c>
      <c r="J6" s="7">
        <f>AVERAGE(D3:D48)</f>
        <v>-0.21428571428571427</v>
      </c>
      <c r="K6" s="7">
        <f>AVERAGE(D51:D111)</f>
        <v>12.384615384615385</v>
      </c>
      <c r="L6" s="5" t="s">
        <v>0</v>
      </c>
      <c r="M6" s="5"/>
      <c r="N6" s="5"/>
    </row>
    <row r="7" spans="1:14" ht="15.75" customHeight="1" thickBot="1" x14ac:dyDescent="0.25">
      <c r="A7" s="49">
        <v>42674</v>
      </c>
      <c r="B7" s="40">
        <v>68</v>
      </c>
      <c r="C7" s="40">
        <v>68</v>
      </c>
      <c r="D7" s="17">
        <f t="shared" si="0"/>
        <v>0</v>
      </c>
      <c r="E7" s="18">
        <f t="shared" si="1"/>
        <v>0</v>
      </c>
      <c r="F7" s="46">
        <f t="shared" si="3"/>
        <v>0</v>
      </c>
      <c r="G7" s="14">
        <f t="shared" si="2"/>
        <v>68</v>
      </c>
      <c r="H7" s="5"/>
      <c r="I7" s="6" t="s">
        <v>140</v>
      </c>
      <c r="J7" s="7">
        <f>STDEV(D3:D48)</f>
        <v>5.0284902590851548</v>
      </c>
      <c r="K7" s="7">
        <f>STDEV(D51:D111)</f>
        <v>16.435439764159867</v>
      </c>
      <c r="L7" s="5" t="s">
        <v>191</v>
      </c>
      <c r="M7" s="5"/>
      <c r="N7" s="5"/>
    </row>
    <row r="8" spans="1:14" ht="15.75" customHeight="1" thickBot="1" x14ac:dyDescent="0.25">
      <c r="A8" s="49">
        <v>42675</v>
      </c>
      <c r="B8" s="40">
        <v>65</v>
      </c>
      <c r="C8" s="40">
        <v>68</v>
      </c>
      <c r="D8" s="17">
        <f t="shared" si="0"/>
        <v>3</v>
      </c>
      <c r="E8" s="18">
        <f t="shared" si="1"/>
        <v>3</v>
      </c>
      <c r="F8" s="46">
        <f t="shared" si="3"/>
        <v>0</v>
      </c>
      <c r="G8" s="14">
        <f t="shared" si="2"/>
        <v>68</v>
      </c>
      <c r="H8" s="5"/>
      <c r="I8" s="6" t="s">
        <v>5</v>
      </c>
      <c r="J8" s="8">
        <f>COUNTIF(E3:E48,"&gt;0")/J3</f>
        <v>0.48148148148148145</v>
      </c>
      <c r="K8" s="8">
        <f>COUNTIF(E51:E111,"&gt;0")/K3</f>
        <v>0.68627450980392157</v>
      </c>
      <c r="L8" s="5" t="s">
        <v>146</v>
      </c>
      <c r="M8" s="5"/>
      <c r="N8" s="5"/>
    </row>
    <row r="9" spans="1:14" ht="15.75" customHeight="1" thickBot="1" x14ac:dyDescent="0.25">
      <c r="A9" s="49">
        <v>42676</v>
      </c>
      <c r="B9" s="40">
        <v>62</v>
      </c>
      <c r="C9" s="40">
        <v>64</v>
      </c>
      <c r="D9" s="17">
        <f t="shared" si="0"/>
        <v>2</v>
      </c>
      <c r="E9" s="18">
        <f t="shared" si="1"/>
        <v>2</v>
      </c>
      <c r="F9" s="46">
        <f t="shared" si="3"/>
        <v>4</v>
      </c>
      <c r="G9" s="14">
        <f t="shared" si="2"/>
        <v>64</v>
      </c>
      <c r="H9" s="5"/>
      <c r="I9" s="6" t="s">
        <v>6</v>
      </c>
      <c r="J9" s="9">
        <f>SUM(E3:E48)</f>
        <v>53</v>
      </c>
      <c r="K9" s="10">
        <f>SUM(E51:E111)</f>
        <v>728</v>
      </c>
      <c r="L9" s="5" t="s">
        <v>147</v>
      </c>
      <c r="M9" s="5"/>
      <c r="N9" s="5"/>
    </row>
    <row r="10" spans="1:14" ht="15.75" customHeight="1" thickBot="1" x14ac:dyDescent="0.25">
      <c r="A10" s="49">
        <v>42677</v>
      </c>
      <c r="B10" s="40">
        <v>59</v>
      </c>
      <c r="C10" s="40">
        <v>64</v>
      </c>
      <c r="D10" s="17">
        <f t="shared" si="0"/>
        <v>5</v>
      </c>
      <c r="E10" s="18">
        <f t="shared" si="1"/>
        <v>5</v>
      </c>
      <c r="F10" s="46">
        <f t="shared" si="3"/>
        <v>0</v>
      </c>
      <c r="G10" s="14">
        <f t="shared" si="2"/>
        <v>64</v>
      </c>
      <c r="H10" s="5"/>
      <c r="I10" s="7" t="s">
        <v>69</v>
      </c>
      <c r="J10" s="7">
        <f>J9/J2</f>
        <v>0.66249999999999998</v>
      </c>
      <c r="K10" s="7">
        <f>K9/K2</f>
        <v>4.8533333333333335</v>
      </c>
      <c r="L10" s="5" t="s">
        <v>148</v>
      </c>
      <c r="M10" s="5"/>
      <c r="N10" s="5"/>
    </row>
    <row r="11" spans="1:14" ht="15.75" customHeight="1" thickBot="1" x14ac:dyDescent="0.25">
      <c r="A11" s="49">
        <v>42678</v>
      </c>
      <c r="B11" s="40">
        <v>56</v>
      </c>
      <c r="C11" s="40">
        <v>50</v>
      </c>
      <c r="D11" s="17">
        <f t="shared" si="0"/>
        <v>-6</v>
      </c>
      <c r="E11" s="18">
        <f t="shared" si="1"/>
        <v>0</v>
      </c>
      <c r="F11" s="46">
        <f t="shared" si="3"/>
        <v>14</v>
      </c>
      <c r="G11" s="14">
        <f t="shared" si="2"/>
        <v>56</v>
      </c>
      <c r="H11" s="5"/>
      <c r="I11" s="7" t="s">
        <v>141</v>
      </c>
      <c r="J11" s="7">
        <f>SUM(C3:C48)/SUM(B3:B48)</f>
        <v>0.99464285714285716</v>
      </c>
      <c r="K11" s="7">
        <f>SUM(C51:C111)/SUM(B51:B111)</f>
        <v>1.165128205128205</v>
      </c>
      <c r="L11" s="5" t="s">
        <v>149</v>
      </c>
      <c r="M11" s="5"/>
      <c r="N11" s="5"/>
    </row>
    <row r="12" spans="1:14" ht="15.75" customHeight="1" thickBot="1" x14ac:dyDescent="0.25">
      <c r="A12" s="49">
        <v>42679</v>
      </c>
      <c r="B12" s="40">
        <v>53</v>
      </c>
      <c r="C12" s="40">
        <v>50</v>
      </c>
      <c r="D12" s="17">
        <f t="shared" si="0"/>
        <v>-3</v>
      </c>
      <c r="E12" s="18">
        <f t="shared" si="1"/>
        <v>0</v>
      </c>
      <c r="F12" s="46">
        <f t="shared" si="3"/>
        <v>0</v>
      </c>
      <c r="G12" s="14">
        <f t="shared" si="2"/>
        <v>53</v>
      </c>
      <c r="H12" s="5"/>
      <c r="I12" s="11" t="s">
        <v>142</v>
      </c>
      <c r="J12" s="7">
        <v>8.86</v>
      </c>
      <c r="K12" s="7">
        <v>8.68</v>
      </c>
      <c r="L12" s="5"/>
      <c r="M12" s="5"/>
      <c r="N12" s="5"/>
    </row>
    <row r="13" spans="1:14" ht="15.75" customHeight="1" thickBot="1" x14ac:dyDescent="0.25">
      <c r="A13" s="49">
        <v>42680</v>
      </c>
      <c r="B13" s="40">
        <v>50</v>
      </c>
      <c r="C13" s="40">
        <v>50</v>
      </c>
      <c r="D13" s="17">
        <f t="shared" si="0"/>
        <v>0</v>
      </c>
      <c r="E13" s="18">
        <f t="shared" si="1"/>
        <v>0</v>
      </c>
      <c r="F13" s="46">
        <f t="shared" si="3"/>
        <v>0</v>
      </c>
      <c r="G13" s="14">
        <f t="shared" si="2"/>
        <v>50</v>
      </c>
      <c r="H13" s="5"/>
      <c r="I13" s="7" t="s">
        <v>143</v>
      </c>
      <c r="J13" s="23">
        <f>1/J11</f>
        <v>1.0053859964093357</v>
      </c>
      <c r="K13" s="23">
        <f>1/K11</f>
        <v>0.85827464788732399</v>
      </c>
      <c r="L13" s="5"/>
      <c r="M13" s="5"/>
      <c r="N13" s="5"/>
    </row>
    <row r="14" spans="1:14" ht="15.75" customHeight="1" thickBot="1" x14ac:dyDescent="0.25">
      <c r="A14" s="49">
        <v>42681</v>
      </c>
      <c r="B14" s="40">
        <v>47</v>
      </c>
      <c r="C14" s="40">
        <v>50</v>
      </c>
      <c r="D14" s="17">
        <f t="shared" si="0"/>
        <v>3</v>
      </c>
      <c r="E14" s="18">
        <f t="shared" si="1"/>
        <v>3</v>
      </c>
      <c r="F14" s="46">
        <f t="shared" si="3"/>
        <v>0</v>
      </c>
      <c r="G14" s="14">
        <f t="shared" si="2"/>
        <v>50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thickBot="1" x14ac:dyDescent="0.25">
      <c r="A15" s="49">
        <v>42682</v>
      </c>
      <c r="B15" s="40">
        <v>44</v>
      </c>
      <c r="C15" s="40">
        <v>47</v>
      </c>
      <c r="D15" s="17">
        <f t="shared" si="0"/>
        <v>3</v>
      </c>
      <c r="E15" s="18">
        <f t="shared" si="1"/>
        <v>3</v>
      </c>
      <c r="F15" s="46">
        <f t="shared" si="3"/>
        <v>3</v>
      </c>
      <c r="G15" s="14">
        <f t="shared" si="2"/>
        <v>47</v>
      </c>
      <c r="H15" s="5"/>
      <c r="I15" s="7" t="s">
        <v>266</v>
      </c>
      <c r="J15" s="7">
        <f>(SUMPRODUCT(D3:D48,D3:D48))/J2</f>
        <v>8.5500000000000007</v>
      </c>
      <c r="K15" s="7">
        <f>(SUMPRODUCT(D51:D111,D51:D111))/K2</f>
        <v>145.01333333333332</v>
      </c>
      <c r="L15" s="5"/>
      <c r="M15" s="5"/>
      <c r="N15" s="5"/>
    </row>
    <row r="16" spans="1:14" ht="15.75" customHeight="1" thickBot="1" x14ac:dyDescent="0.25">
      <c r="A16" s="49">
        <v>42683</v>
      </c>
      <c r="B16" s="40">
        <v>41</v>
      </c>
      <c r="C16" s="40">
        <v>44</v>
      </c>
      <c r="D16" s="17">
        <f t="shared" si="0"/>
        <v>3</v>
      </c>
      <c r="E16" s="18">
        <f t="shared" si="1"/>
        <v>3</v>
      </c>
      <c r="F16" s="46">
        <f t="shared" si="3"/>
        <v>3</v>
      </c>
      <c r="G16" s="14">
        <f t="shared" si="2"/>
        <v>44</v>
      </c>
      <c r="H16" s="5"/>
      <c r="I16" s="7" t="s">
        <v>267</v>
      </c>
      <c r="J16" s="7">
        <f>ABS(1-J13)</f>
        <v>5.3859964093356805E-3</v>
      </c>
      <c r="K16" s="7">
        <f>ABS(1-K13)</f>
        <v>0.14172535211267601</v>
      </c>
      <c r="L16" s="5"/>
      <c r="M16" s="5"/>
      <c r="N16" s="5"/>
    </row>
    <row r="17" spans="1:14" ht="15.75" customHeight="1" thickBot="1" x14ac:dyDescent="0.25">
      <c r="A17" s="49">
        <v>42684</v>
      </c>
      <c r="B17" s="40">
        <v>39</v>
      </c>
      <c r="C17" s="40">
        <v>44</v>
      </c>
      <c r="D17" s="17">
        <f t="shared" si="0"/>
        <v>5</v>
      </c>
      <c r="E17" s="18">
        <f t="shared" si="1"/>
        <v>5</v>
      </c>
      <c r="F17" s="46">
        <f t="shared" si="3"/>
        <v>0</v>
      </c>
      <c r="G17" s="14">
        <f t="shared" si="2"/>
        <v>44</v>
      </c>
      <c r="H17" s="5"/>
      <c r="I17" s="7" t="s">
        <v>287</v>
      </c>
      <c r="J17" s="26">
        <f>J2/J3</f>
        <v>2.9629629629629628</v>
      </c>
      <c r="K17" s="26">
        <f>K2/K3</f>
        <v>2.9411764705882355</v>
      </c>
      <c r="L17" s="5"/>
      <c r="M17" s="5"/>
      <c r="N17" s="5"/>
    </row>
    <row r="18" spans="1:14" ht="15.75" customHeight="1" thickBot="1" x14ac:dyDescent="0.25">
      <c r="A18" s="49">
        <v>42685</v>
      </c>
      <c r="B18" s="40">
        <v>36</v>
      </c>
      <c r="C18" s="40">
        <v>42</v>
      </c>
      <c r="D18" s="17">
        <f t="shared" si="0"/>
        <v>6</v>
      </c>
      <c r="E18" s="18">
        <f t="shared" si="1"/>
        <v>6</v>
      </c>
      <c r="F18" s="46">
        <f t="shared" si="3"/>
        <v>2</v>
      </c>
      <c r="G18" s="14">
        <f t="shared" si="2"/>
        <v>42</v>
      </c>
      <c r="H18" s="5"/>
      <c r="I18" s="7" t="s">
        <v>314</v>
      </c>
      <c r="J18" s="26">
        <f>STDEV(F3:F48)</f>
        <v>4.3982643559396637</v>
      </c>
      <c r="K18" s="26">
        <f>STDEV(F51:F111)</f>
        <v>7.6089730311149939</v>
      </c>
      <c r="L18" s="5"/>
      <c r="M18" s="5"/>
      <c r="N18" s="5"/>
    </row>
    <row r="19" spans="1:14" ht="15.75" customHeight="1" thickBot="1" x14ac:dyDescent="0.25">
      <c r="A19" s="49">
        <v>42686</v>
      </c>
      <c r="B19" s="40">
        <v>33</v>
      </c>
      <c r="C19" s="40">
        <v>39</v>
      </c>
      <c r="D19" s="17">
        <f t="shared" si="0"/>
        <v>6</v>
      </c>
      <c r="E19" s="18">
        <f t="shared" si="1"/>
        <v>6</v>
      </c>
      <c r="F19" s="46">
        <f t="shared" si="3"/>
        <v>3</v>
      </c>
      <c r="G19" s="14">
        <f t="shared" si="2"/>
        <v>39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9">
        <v>42687</v>
      </c>
      <c r="B20" s="40">
        <v>30</v>
      </c>
      <c r="C20" s="40">
        <v>39</v>
      </c>
      <c r="D20" s="17">
        <f t="shared" si="0"/>
        <v>9</v>
      </c>
      <c r="E20" s="18">
        <f t="shared" si="1"/>
        <v>9</v>
      </c>
      <c r="F20" s="46">
        <f t="shared" si="3"/>
        <v>0</v>
      </c>
      <c r="G20" s="14">
        <f t="shared" si="2"/>
        <v>39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9">
        <v>42688</v>
      </c>
      <c r="B21" s="40">
        <v>27</v>
      </c>
      <c r="C21" s="40">
        <v>29</v>
      </c>
      <c r="D21" s="17">
        <f t="shared" si="0"/>
        <v>2</v>
      </c>
      <c r="E21" s="18">
        <f t="shared" si="1"/>
        <v>2</v>
      </c>
      <c r="F21" s="46">
        <f t="shared" si="3"/>
        <v>10</v>
      </c>
      <c r="G21" s="14">
        <f t="shared" si="2"/>
        <v>29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9">
        <v>42689</v>
      </c>
      <c r="B22" s="40">
        <v>24</v>
      </c>
      <c r="C22" s="40">
        <v>29</v>
      </c>
      <c r="D22" s="17">
        <f t="shared" si="0"/>
        <v>5</v>
      </c>
      <c r="E22" s="18">
        <f t="shared" si="1"/>
        <v>5</v>
      </c>
      <c r="F22" s="46">
        <f t="shared" si="3"/>
        <v>0</v>
      </c>
      <c r="G22" s="14">
        <f t="shared" si="2"/>
        <v>29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9">
        <v>42690</v>
      </c>
      <c r="B23" s="40">
        <v>21</v>
      </c>
      <c r="C23" s="40">
        <v>22</v>
      </c>
      <c r="D23" s="17">
        <f t="shared" si="0"/>
        <v>1</v>
      </c>
      <c r="E23" s="18">
        <f t="shared" si="1"/>
        <v>1</v>
      </c>
      <c r="F23" s="46">
        <f t="shared" si="3"/>
        <v>7</v>
      </c>
      <c r="G23" s="14">
        <f t="shared" si="2"/>
        <v>22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9">
        <v>42691</v>
      </c>
      <c r="B24" s="40">
        <v>18</v>
      </c>
      <c r="C24" s="40">
        <v>17</v>
      </c>
      <c r="D24" s="17">
        <f t="shared" si="0"/>
        <v>-1</v>
      </c>
      <c r="E24" s="18">
        <f t="shared" si="1"/>
        <v>0</v>
      </c>
      <c r="F24" s="46">
        <f t="shared" si="3"/>
        <v>5</v>
      </c>
      <c r="G24" s="14">
        <f t="shared" si="2"/>
        <v>18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9">
        <v>42692</v>
      </c>
      <c r="B25" s="40">
        <v>15</v>
      </c>
      <c r="C25" s="40">
        <v>4</v>
      </c>
      <c r="D25" s="17">
        <f t="shared" si="0"/>
        <v>-11</v>
      </c>
      <c r="E25" s="18">
        <f t="shared" si="1"/>
        <v>0</v>
      </c>
      <c r="F25" s="46">
        <f t="shared" si="3"/>
        <v>13</v>
      </c>
      <c r="G25" s="14">
        <f t="shared" si="2"/>
        <v>15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9">
        <v>42693</v>
      </c>
      <c r="B26" s="40">
        <v>12</v>
      </c>
      <c r="C26" s="40">
        <v>4</v>
      </c>
      <c r="D26" s="17">
        <f t="shared" si="0"/>
        <v>-8</v>
      </c>
      <c r="E26" s="18">
        <f t="shared" si="1"/>
        <v>0</v>
      </c>
      <c r="F26" s="46">
        <f t="shared" si="3"/>
        <v>0</v>
      </c>
      <c r="G26" s="14">
        <f t="shared" si="2"/>
        <v>12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9">
        <v>42694</v>
      </c>
      <c r="B27" s="40">
        <v>9</v>
      </c>
      <c r="C27" s="40">
        <v>4</v>
      </c>
      <c r="D27" s="17">
        <f t="shared" si="0"/>
        <v>-5</v>
      </c>
      <c r="E27" s="18">
        <f t="shared" si="1"/>
        <v>0</v>
      </c>
      <c r="F27" s="46">
        <f t="shared" si="3"/>
        <v>0</v>
      </c>
      <c r="G27" s="14">
        <f t="shared" si="2"/>
        <v>9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9">
        <v>42695</v>
      </c>
      <c r="B28" s="40">
        <v>6</v>
      </c>
      <c r="C28" s="40">
        <v>1</v>
      </c>
      <c r="D28" s="17">
        <f t="shared" si="0"/>
        <v>-5</v>
      </c>
      <c r="E28" s="18">
        <f t="shared" si="1"/>
        <v>0</v>
      </c>
      <c r="F28" s="46">
        <f t="shared" si="3"/>
        <v>3</v>
      </c>
      <c r="G28" s="14">
        <f t="shared" si="2"/>
        <v>6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9">
        <v>42696</v>
      </c>
      <c r="B29" s="40">
        <v>3</v>
      </c>
      <c r="C29" s="40">
        <v>1</v>
      </c>
      <c r="D29" s="17">
        <f t="shared" si="0"/>
        <v>-2</v>
      </c>
      <c r="E29" s="18">
        <f t="shared" si="1"/>
        <v>0</v>
      </c>
      <c r="F29" s="46">
        <f t="shared" si="3"/>
        <v>0</v>
      </c>
      <c r="G29" s="14">
        <f t="shared" si="2"/>
        <v>3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9">
        <v>42697</v>
      </c>
      <c r="B30" s="40">
        <v>0</v>
      </c>
      <c r="C30" s="40">
        <v>0</v>
      </c>
      <c r="D30" s="17">
        <f t="shared" si="0"/>
        <v>0</v>
      </c>
      <c r="E30" s="18">
        <f t="shared" si="1"/>
        <v>0</v>
      </c>
      <c r="F30" s="46">
        <f t="shared" si="3"/>
        <v>1</v>
      </c>
      <c r="G30" s="14">
        <f t="shared" si="2"/>
        <v>0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/>
      <c r="B31" s="16"/>
      <c r="C31" s="16"/>
      <c r="D31" s="17"/>
      <c r="E31" s="18"/>
      <c r="F31" s="46" t="str">
        <f t="shared" si="3"/>
        <v/>
      </c>
      <c r="G31" s="14"/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/>
      <c r="B32" s="16"/>
      <c r="C32" s="16"/>
      <c r="D32" s="17"/>
      <c r="E32" s="18"/>
      <c r="F32" s="46" t="str">
        <f t="shared" si="3"/>
        <v/>
      </c>
      <c r="G32" s="14"/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/>
      <c r="B33" s="16"/>
      <c r="C33" s="16"/>
      <c r="D33" s="17"/>
      <c r="E33" s="18"/>
      <c r="F33" s="46" t="str">
        <f t="shared" si="3"/>
        <v/>
      </c>
      <c r="G33" s="14"/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/>
      <c r="B34" s="16"/>
      <c r="C34" s="16"/>
      <c r="D34" s="17"/>
      <c r="E34" s="18"/>
      <c r="F34" s="46" t="str">
        <f t="shared" si="3"/>
        <v/>
      </c>
      <c r="G34" s="14"/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/>
      <c r="B35" s="16"/>
      <c r="C35" s="16"/>
      <c r="D35" s="17"/>
      <c r="E35" s="18"/>
      <c r="F35" s="46" t="str">
        <f t="shared" si="3"/>
        <v/>
      </c>
      <c r="G35" s="14"/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/>
      <c r="B36" s="16"/>
      <c r="C36" s="16"/>
      <c r="D36" s="17"/>
      <c r="E36" s="18"/>
      <c r="F36" s="46" t="str">
        <f t="shared" si="3"/>
        <v/>
      </c>
      <c r="G36" s="14"/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/>
      <c r="E37" s="18"/>
      <c r="F37" s="46" t="str">
        <f t="shared" si="3"/>
        <v/>
      </c>
      <c r="G37" s="14"/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/>
      <c r="E38" s="18"/>
      <c r="F38" s="46" t="str">
        <f t="shared" si="3"/>
        <v/>
      </c>
      <c r="G38" s="14"/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/>
      <c r="E39" s="18"/>
      <c r="F39" s="46" t="str">
        <f t="shared" si="3"/>
        <v/>
      </c>
      <c r="G39" s="14"/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/>
      <c r="E40" s="18"/>
      <c r="F40" s="46" t="str">
        <f t="shared" si="3"/>
        <v/>
      </c>
      <c r="G40" s="14"/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02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7">
        <v>42704</v>
      </c>
      <c r="B51" s="48">
        <v>150</v>
      </c>
      <c r="C51" s="48">
        <v>150</v>
      </c>
      <c r="D51" s="17">
        <f t="shared" ref="D51:D102" si="5">C51-B51</f>
        <v>0</v>
      </c>
      <c r="E51" s="18">
        <f t="shared" ref="E51:E102" si="6">IF(D51&gt;0,D51,0)</f>
        <v>0</v>
      </c>
      <c r="F51" s="46" t="str">
        <f t="shared" si="3"/>
        <v/>
      </c>
      <c r="G51" s="14">
        <f t="shared" si="4"/>
        <v>150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9">
        <v>42705</v>
      </c>
      <c r="B52" s="40">
        <v>147</v>
      </c>
      <c r="C52" s="40">
        <v>140</v>
      </c>
      <c r="D52" s="17">
        <f t="shared" si="5"/>
        <v>-7</v>
      </c>
      <c r="E52" s="18">
        <f t="shared" si="6"/>
        <v>0</v>
      </c>
      <c r="F52" s="46">
        <f t="shared" si="3"/>
        <v>10</v>
      </c>
      <c r="G52" s="14">
        <f t="shared" si="4"/>
        <v>147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9">
        <v>42706</v>
      </c>
      <c r="B53" s="40">
        <v>144</v>
      </c>
      <c r="C53" s="40">
        <v>140</v>
      </c>
      <c r="D53" s="17">
        <f t="shared" si="5"/>
        <v>-4</v>
      </c>
      <c r="E53" s="18">
        <f t="shared" si="6"/>
        <v>0</v>
      </c>
      <c r="F53" s="46">
        <f t="shared" si="3"/>
        <v>0</v>
      </c>
      <c r="G53" s="14">
        <f t="shared" si="4"/>
        <v>144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9">
        <v>42707</v>
      </c>
      <c r="B54" s="40">
        <v>141</v>
      </c>
      <c r="C54" s="40">
        <v>140</v>
      </c>
      <c r="D54" s="17">
        <f t="shared" si="5"/>
        <v>-1</v>
      </c>
      <c r="E54" s="18">
        <f t="shared" si="6"/>
        <v>0</v>
      </c>
      <c r="F54" s="46">
        <f t="shared" si="3"/>
        <v>0</v>
      </c>
      <c r="G54" s="14">
        <f t="shared" si="4"/>
        <v>141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9">
        <v>42708</v>
      </c>
      <c r="B55" s="40">
        <v>138</v>
      </c>
      <c r="C55" s="40">
        <v>135</v>
      </c>
      <c r="D55" s="17">
        <f t="shared" si="5"/>
        <v>-3</v>
      </c>
      <c r="E55" s="18">
        <f t="shared" si="6"/>
        <v>0</v>
      </c>
      <c r="F55" s="46">
        <f t="shared" si="3"/>
        <v>5</v>
      </c>
      <c r="G55" s="14">
        <f t="shared" si="4"/>
        <v>138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9">
        <v>42709</v>
      </c>
      <c r="B56" s="40">
        <v>135</v>
      </c>
      <c r="C56" s="40">
        <v>135</v>
      </c>
      <c r="D56" s="17">
        <f t="shared" si="5"/>
        <v>0</v>
      </c>
      <c r="E56" s="18">
        <f t="shared" si="6"/>
        <v>0</v>
      </c>
      <c r="F56" s="46">
        <f t="shared" si="3"/>
        <v>0</v>
      </c>
      <c r="G56" s="14">
        <f t="shared" si="4"/>
        <v>135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9">
        <v>42710</v>
      </c>
      <c r="B57" s="40">
        <v>132</v>
      </c>
      <c r="C57" s="40">
        <v>135</v>
      </c>
      <c r="D57" s="17">
        <f t="shared" si="5"/>
        <v>3</v>
      </c>
      <c r="E57" s="18">
        <f t="shared" si="6"/>
        <v>3</v>
      </c>
      <c r="F57" s="46">
        <f t="shared" si="3"/>
        <v>0</v>
      </c>
      <c r="G57" s="14">
        <f t="shared" si="4"/>
        <v>135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9">
        <v>42711</v>
      </c>
      <c r="B58" s="40">
        <v>129</v>
      </c>
      <c r="C58" s="40">
        <v>135</v>
      </c>
      <c r="D58" s="17">
        <f t="shared" si="5"/>
        <v>6</v>
      </c>
      <c r="E58" s="18">
        <f t="shared" si="6"/>
        <v>6</v>
      </c>
      <c r="F58" s="46">
        <f t="shared" si="3"/>
        <v>0</v>
      </c>
      <c r="G58" s="14">
        <f t="shared" si="4"/>
        <v>135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9">
        <v>42712</v>
      </c>
      <c r="B59" s="40">
        <v>126</v>
      </c>
      <c r="C59" s="40">
        <v>135</v>
      </c>
      <c r="D59" s="17">
        <f t="shared" si="5"/>
        <v>9</v>
      </c>
      <c r="E59" s="18">
        <f t="shared" si="6"/>
        <v>9</v>
      </c>
      <c r="F59" s="46">
        <f t="shared" si="3"/>
        <v>0</v>
      </c>
      <c r="G59" s="14">
        <f t="shared" si="4"/>
        <v>135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9">
        <v>42713</v>
      </c>
      <c r="B60" s="40">
        <v>124</v>
      </c>
      <c r="C60" s="40">
        <v>135</v>
      </c>
      <c r="D60" s="17">
        <f t="shared" si="5"/>
        <v>11</v>
      </c>
      <c r="E60" s="18">
        <f t="shared" si="6"/>
        <v>11</v>
      </c>
      <c r="F60" s="46">
        <f t="shared" si="3"/>
        <v>0</v>
      </c>
      <c r="G60" s="14">
        <f t="shared" si="4"/>
        <v>135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9">
        <v>42714</v>
      </c>
      <c r="B61" s="40">
        <v>121</v>
      </c>
      <c r="C61" s="40">
        <v>135</v>
      </c>
      <c r="D61" s="17">
        <f t="shared" si="5"/>
        <v>14</v>
      </c>
      <c r="E61" s="18">
        <f t="shared" si="6"/>
        <v>14</v>
      </c>
      <c r="F61" s="46">
        <f t="shared" si="3"/>
        <v>0</v>
      </c>
      <c r="G61" s="14">
        <f t="shared" si="4"/>
        <v>135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9">
        <v>42715</v>
      </c>
      <c r="B62" s="40">
        <v>118</v>
      </c>
      <c r="C62" s="40">
        <v>135</v>
      </c>
      <c r="D62" s="17">
        <f t="shared" si="5"/>
        <v>17</v>
      </c>
      <c r="E62" s="18">
        <f t="shared" si="6"/>
        <v>17</v>
      </c>
      <c r="F62" s="46">
        <f t="shared" si="3"/>
        <v>0</v>
      </c>
      <c r="G62" s="14">
        <f t="shared" si="4"/>
        <v>135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9">
        <v>42716</v>
      </c>
      <c r="B63" s="40">
        <v>115</v>
      </c>
      <c r="C63" s="40">
        <v>112</v>
      </c>
      <c r="D63" s="17">
        <f t="shared" si="5"/>
        <v>-3</v>
      </c>
      <c r="E63" s="18">
        <f t="shared" si="6"/>
        <v>0</v>
      </c>
      <c r="F63" s="46">
        <f t="shared" si="3"/>
        <v>23</v>
      </c>
      <c r="G63" s="14">
        <f t="shared" si="4"/>
        <v>115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9">
        <v>42717</v>
      </c>
      <c r="B64" s="40">
        <v>112</v>
      </c>
      <c r="C64" s="40">
        <v>112</v>
      </c>
      <c r="D64" s="17">
        <f t="shared" si="5"/>
        <v>0</v>
      </c>
      <c r="E64" s="18">
        <f t="shared" si="6"/>
        <v>0</v>
      </c>
      <c r="F64" s="46">
        <f t="shared" si="3"/>
        <v>0</v>
      </c>
      <c r="G64" s="14">
        <f t="shared" si="4"/>
        <v>112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9">
        <v>42718</v>
      </c>
      <c r="B65" s="40">
        <v>109</v>
      </c>
      <c r="C65" s="40">
        <v>112</v>
      </c>
      <c r="D65" s="17">
        <f t="shared" si="5"/>
        <v>3</v>
      </c>
      <c r="E65" s="18">
        <f t="shared" si="6"/>
        <v>3</v>
      </c>
      <c r="F65" s="46">
        <f t="shared" si="3"/>
        <v>0</v>
      </c>
      <c r="G65" s="14">
        <f t="shared" si="4"/>
        <v>112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9">
        <v>42719</v>
      </c>
      <c r="B66" s="40">
        <v>106</v>
      </c>
      <c r="C66" s="40">
        <v>112</v>
      </c>
      <c r="D66" s="17">
        <f t="shared" si="5"/>
        <v>6</v>
      </c>
      <c r="E66" s="18">
        <f t="shared" si="6"/>
        <v>6</v>
      </c>
      <c r="F66" s="46">
        <f t="shared" si="3"/>
        <v>0</v>
      </c>
      <c r="G66" s="14">
        <f t="shared" si="4"/>
        <v>112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9">
        <v>42720</v>
      </c>
      <c r="B67" s="40">
        <v>103</v>
      </c>
      <c r="C67" s="40">
        <v>85</v>
      </c>
      <c r="D67" s="17">
        <f t="shared" si="5"/>
        <v>-18</v>
      </c>
      <c r="E67" s="18">
        <f t="shared" si="6"/>
        <v>0</v>
      </c>
      <c r="F67" s="46">
        <f t="shared" si="3"/>
        <v>27</v>
      </c>
      <c r="G67" s="14">
        <f t="shared" si="4"/>
        <v>103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9">
        <v>42721</v>
      </c>
      <c r="B68" s="40">
        <v>100</v>
      </c>
      <c r="C68" s="40">
        <v>85</v>
      </c>
      <c r="D68" s="17">
        <f t="shared" si="5"/>
        <v>-15</v>
      </c>
      <c r="E68" s="18">
        <f t="shared" si="6"/>
        <v>0</v>
      </c>
      <c r="F68" s="46">
        <f t="shared" si="3"/>
        <v>0</v>
      </c>
      <c r="G68" s="14">
        <f t="shared" si="4"/>
        <v>100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9">
        <v>42722</v>
      </c>
      <c r="B69" s="40">
        <v>97</v>
      </c>
      <c r="C69" s="40">
        <v>85</v>
      </c>
      <c r="D69" s="17">
        <f t="shared" si="5"/>
        <v>-12</v>
      </c>
      <c r="E69" s="18">
        <f t="shared" si="6"/>
        <v>0</v>
      </c>
      <c r="F69" s="46">
        <f t="shared" ref="F69:F111" si="7">IF(B68,C68-C69,"")</f>
        <v>0</v>
      </c>
      <c r="G69" s="14">
        <f t="shared" si="4"/>
        <v>97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9">
        <v>42723</v>
      </c>
      <c r="B70" s="40">
        <v>94</v>
      </c>
      <c r="C70" s="40">
        <v>85</v>
      </c>
      <c r="D70" s="17">
        <f t="shared" si="5"/>
        <v>-9</v>
      </c>
      <c r="E70" s="18">
        <f t="shared" si="6"/>
        <v>0</v>
      </c>
      <c r="F70" s="46">
        <f t="shared" si="7"/>
        <v>0</v>
      </c>
      <c r="G70" s="14">
        <f t="shared" si="4"/>
        <v>94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9">
        <v>42724</v>
      </c>
      <c r="B71" s="40">
        <v>91</v>
      </c>
      <c r="C71" s="40">
        <v>85</v>
      </c>
      <c r="D71" s="17">
        <f t="shared" si="5"/>
        <v>-6</v>
      </c>
      <c r="E71" s="18">
        <f t="shared" si="6"/>
        <v>0</v>
      </c>
      <c r="F71" s="46">
        <f t="shared" si="7"/>
        <v>0</v>
      </c>
      <c r="G71" s="14">
        <f t="shared" si="4"/>
        <v>91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9">
        <v>42725</v>
      </c>
      <c r="B72" s="40">
        <v>88</v>
      </c>
      <c r="C72" s="40">
        <v>85</v>
      </c>
      <c r="D72" s="17">
        <f t="shared" si="5"/>
        <v>-3</v>
      </c>
      <c r="E72" s="18">
        <f t="shared" si="6"/>
        <v>0</v>
      </c>
      <c r="F72" s="46">
        <f t="shared" si="7"/>
        <v>0</v>
      </c>
      <c r="G72" s="14">
        <f t="shared" si="4"/>
        <v>88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9">
        <v>42726</v>
      </c>
      <c r="B73" s="40">
        <v>85</v>
      </c>
      <c r="C73" s="40">
        <v>85</v>
      </c>
      <c r="D73" s="17">
        <f t="shared" si="5"/>
        <v>0</v>
      </c>
      <c r="E73" s="18">
        <f t="shared" si="6"/>
        <v>0</v>
      </c>
      <c r="F73" s="46">
        <f t="shared" si="7"/>
        <v>0</v>
      </c>
      <c r="G73" s="14">
        <f t="shared" si="4"/>
        <v>85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9">
        <v>42727</v>
      </c>
      <c r="B74" s="40">
        <v>82</v>
      </c>
      <c r="C74" s="40">
        <v>85</v>
      </c>
      <c r="D74" s="17">
        <f t="shared" si="5"/>
        <v>3</v>
      </c>
      <c r="E74" s="18">
        <f t="shared" si="6"/>
        <v>3</v>
      </c>
      <c r="F74" s="46">
        <f t="shared" si="7"/>
        <v>0</v>
      </c>
      <c r="G74" s="14">
        <f t="shared" si="4"/>
        <v>85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9">
        <v>42728</v>
      </c>
      <c r="B75" s="40">
        <v>79</v>
      </c>
      <c r="C75" s="40">
        <v>82</v>
      </c>
      <c r="D75" s="17">
        <f t="shared" si="5"/>
        <v>3</v>
      </c>
      <c r="E75" s="18">
        <f t="shared" si="6"/>
        <v>3</v>
      </c>
      <c r="F75" s="46">
        <f t="shared" si="7"/>
        <v>3</v>
      </c>
      <c r="G75" s="14">
        <f t="shared" si="4"/>
        <v>82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9">
        <v>42729</v>
      </c>
      <c r="B76" s="40">
        <v>76</v>
      </c>
      <c r="C76" s="40">
        <v>82</v>
      </c>
      <c r="D76" s="17">
        <f t="shared" si="5"/>
        <v>6</v>
      </c>
      <c r="E76" s="18">
        <f t="shared" si="6"/>
        <v>6</v>
      </c>
      <c r="F76" s="46">
        <f t="shared" si="7"/>
        <v>0</v>
      </c>
      <c r="G76" s="14">
        <f t="shared" si="4"/>
        <v>82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9">
        <v>42730</v>
      </c>
      <c r="B77" s="40">
        <v>74</v>
      </c>
      <c r="C77" s="40">
        <v>82</v>
      </c>
      <c r="D77" s="17">
        <f t="shared" si="5"/>
        <v>8</v>
      </c>
      <c r="E77" s="18">
        <f t="shared" si="6"/>
        <v>8</v>
      </c>
      <c r="F77" s="46">
        <f t="shared" si="7"/>
        <v>0</v>
      </c>
      <c r="G77" s="14">
        <f t="shared" si="4"/>
        <v>82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9">
        <v>42731</v>
      </c>
      <c r="B78" s="40">
        <v>71</v>
      </c>
      <c r="C78" s="40">
        <v>77</v>
      </c>
      <c r="D78" s="17">
        <f t="shared" si="5"/>
        <v>6</v>
      </c>
      <c r="E78" s="18">
        <f t="shared" si="6"/>
        <v>6</v>
      </c>
      <c r="F78" s="46">
        <f t="shared" si="7"/>
        <v>5</v>
      </c>
      <c r="G78" s="14">
        <f t="shared" si="4"/>
        <v>77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9">
        <v>42732</v>
      </c>
      <c r="B79" s="40">
        <v>68</v>
      </c>
      <c r="C79" s="40">
        <v>77</v>
      </c>
      <c r="D79" s="17">
        <f t="shared" si="5"/>
        <v>9</v>
      </c>
      <c r="E79" s="18">
        <f t="shared" si="6"/>
        <v>9</v>
      </c>
      <c r="F79" s="46">
        <f t="shared" si="7"/>
        <v>0</v>
      </c>
      <c r="G79" s="14">
        <f t="shared" si="4"/>
        <v>77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9">
        <v>42733</v>
      </c>
      <c r="B80" s="40">
        <v>65</v>
      </c>
      <c r="C80" s="40">
        <v>77</v>
      </c>
      <c r="D80" s="17">
        <f t="shared" si="5"/>
        <v>12</v>
      </c>
      <c r="E80" s="18">
        <f t="shared" si="6"/>
        <v>12</v>
      </c>
      <c r="F80" s="46">
        <f t="shared" si="7"/>
        <v>0</v>
      </c>
      <c r="G80" s="14">
        <f t="shared" si="4"/>
        <v>77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9">
        <v>42734</v>
      </c>
      <c r="B81" s="40">
        <v>62</v>
      </c>
      <c r="C81" s="40">
        <v>77</v>
      </c>
      <c r="D81" s="17">
        <f t="shared" si="5"/>
        <v>15</v>
      </c>
      <c r="E81" s="18">
        <f t="shared" si="6"/>
        <v>15</v>
      </c>
      <c r="F81" s="46">
        <f t="shared" si="7"/>
        <v>0</v>
      </c>
      <c r="G81" s="14">
        <f t="shared" si="4"/>
        <v>77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9">
        <v>42735</v>
      </c>
      <c r="B82" s="40">
        <v>59</v>
      </c>
      <c r="C82" s="40">
        <v>77</v>
      </c>
      <c r="D82" s="17">
        <f t="shared" si="5"/>
        <v>18</v>
      </c>
      <c r="E82" s="18">
        <f t="shared" si="6"/>
        <v>18</v>
      </c>
      <c r="F82" s="46">
        <f t="shared" si="7"/>
        <v>0</v>
      </c>
      <c r="G82" s="14">
        <f t="shared" si="4"/>
        <v>77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9">
        <v>42736</v>
      </c>
      <c r="B83" s="40">
        <v>56</v>
      </c>
      <c r="C83" s="40">
        <v>77</v>
      </c>
      <c r="D83" s="17">
        <f t="shared" si="5"/>
        <v>21</v>
      </c>
      <c r="E83" s="18">
        <f t="shared" si="6"/>
        <v>21</v>
      </c>
      <c r="F83" s="46">
        <f t="shared" si="7"/>
        <v>0</v>
      </c>
      <c r="G83" s="14">
        <f t="shared" si="4"/>
        <v>77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9">
        <v>42737</v>
      </c>
      <c r="B84" s="40">
        <v>53</v>
      </c>
      <c r="C84" s="40">
        <v>77</v>
      </c>
      <c r="D84" s="17">
        <f t="shared" si="5"/>
        <v>24</v>
      </c>
      <c r="E84" s="18">
        <f t="shared" si="6"/>
        <v>24</v>
      </c>
      <c r="F84" s="46">
        <f t="shared" si="7"/>
        <v>0</v>
      </c>
      <c r="G84" s="14">
        <f t="shared" si="4"/>
        <v>77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9">
        <v>42738</v>
      </c>
      <c r="B85" s="40">
        <v>50</v>
      </c>
      <c r="C85" s="40">
        <v>77</v>
      </c>
      <c r="D85" s="17">
        <f t="shared" si="5"/>
        <v>27</v>
      </c>
      <c r="E85" s="18">
        <f t="shared" si="6"/>
        <v>27</v>
      </c>
      <c r="F85" s="46">
        <f t="shared" si="7"/>
        <v>0</v>
      </c>
      <c r="G85" s="14">
        <f t="shared" si="4"/>
        <v>77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9">
        <v>42739</v>
      </c>
      <c r="B86" s="40">
        <v>47</v>
      </c>
      <c r="C86" s="40">
        <v>77</v>
      </c>
      <c r="D86" s="17">
        <f t="shared" si="5"/>
        <v>30</v>
      </c>
      <c r="E86" s="18">
        <f t="shared" si="6"/>
        <v>30</v>
      </c>
      <c r="F86" s="46">
        <f t="shared" si="7"/>
        <v>0</v>
      </c>
      <c r="G86" s="14">
        <f t="shared" si="4"/>
        <v>77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9">
        <v>42740</v>
      </c>
      <c r="B87" s="40">
        <v>44</v>
      </c>
      <c r="C87" s="40">
        <v>77</v>
      </c>
      <c r="D87" s="17">
        <f t="shared" si="5"/>
        <v>33</v>
      </c>
      <c r="E87" s="18">
        <f t="shared" si="6"/>
        <v>33</v>
      </c>
      <c r="F87" s="46">
        <f t="shared" si="7"/>
        <v>0</v>
      </c>
      <c r="G87" s="14">
        <f t="shared" si="4"/>
        <v>77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9">
        <v>42741</v>
      </c>
      <c r="B88" s="40">
        <v>41</v>
      </c>
      <c r="C88" s="40">
        <v>77</v>
      </c>
      <c r="D88" s="17">
        <f t="shared" si="5"/>
        <v>36</v>
      </c>
      <c r="E88" s="18">
        <f t="shared" si="6"/>
        <v>36</v>
      </c>
      <c r="F88" s="46">
        <f t="shared" si="7"/>
        <v>0</v>
      </c>
      <c r="G88" s="14">
        <f t="shared" si="4"/>
        <v>77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9">
        <v>42742</v>
      </c>
      <c r="B89" s="40">
        <v>38</v>
      </c>
      <c r="C89" s="40">
        <v>77</v>
      </c>
      <c r="D89" s="17">
        <f t="shared" si="5"/>
        <v>39</v>
      </c>
      <c r="E89" s="18">
        <f t="shared" si="6"/>
        <v>39</v>
      </c>
      <c r="F89" s="46">
        <f t="shared" si="7"/>
        <v>0</v>
      </c>
      <c r="G89" s="14">
        <f t="shared" si="4"/>
        <v>77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9">
        <v>42743</v>
      </c>
      <c r="B90" s="40">
        <v>35</v>
      </c>
      <c r="C90" s="40">
        <v>65</v>
      </c>
      <c r="D90" s="17">
        <f t="shared" si="5"/>
        <v>30</v>
      </c>
      <c r="E90" s="18">
        <f t="shared" si="6"/>
        <v>30</v>
      </c>
      <c r="F90" s="46">
        <f t="shared" si="7"/>
        <v>12</v>
      </c>
      <c r="G90" s="14">
        <f t="shared" si="4"/>
        <v>65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9">
        <v>42744</v>
      </c>
      <c r="B91" s="40">
        <v>32</v>
      </c>
      <c r="C91" s="40">
        <v>65</v>
      </c>
      <c r="D91" s="17">
        <f t="shared" si="5"/>
        <v>33</v>
      </c>
      <c r="E91" s="18">
        <f t="shared" si="6"/>
        <v>33</v>
      </c>
      <c r="F91" s="46">
        <f t="shared" si="7"/>
        <v>0</v>
      </c>
      <c r="G91" s="14">
        <f t="shared" si="4"/>
        <v>65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9">
        <v>42745</v>
      </c>
      <c r="B92" s="40">
        <v>29</v>
      </c>
      <c r="C92" s="40">
        <v>65</v>
      </c>
      <c r="D92" s="17">
        <f t="shared" si="5"/>
        <v>36</v>
      </c>
      <c r="E92" s="18">
        <f t="shared" si="6"/>
        <v>36</v>
      </c>
      <c r="F92" s="46">
        <f t="shared" si="7"/>
        <v>0</v>
      </c>
      <c r="G92" s="14">
        <f t="shared" si="4"/>
        <v>65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9">
        <v>42746</v>
      </c>
      <c r="B93" s="40">
        <v>26</v>
      </c>
      <c r="C93" s="40">
        <v>65</v>
      </c>
      <c r="D93" s="17">
        <f t="shared" si="5"/>
        <v>39</v>
      </c>
      <c r="E93" s="18">
        <f t="shared" si="6"/>
        <v>39</v>
      </c>
      <c r="F93" s="46">
        <f t="shared" si="7"/>
        <v>0</v>
      </c>
      <c r="G93" s="14">
        <f t="shared" si="4"/>
        <v>65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9">
        <v>42747</v>
      </c>
      <c r="B94" s="40">
        <v>24</v>
      </c>
      <c r="C94" s="40">
        <v>65</v>
      </c>
      <c r="D94" s="17">
        <f t="shared" si="5"/>
        <v>41</v>
      </c>
      <c r="E94" s="18">
        <f t="shared" si="6"/>
        <v>41</v>
      </c>
      <c r="F94" s="46">
        <f t="shared" si="7"/>
        <v>0</v>
      </c>
      <c r="G94" s="14">
        <f t="shared" si="4"/>
        <v>65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9">
        <v>42748</v>
      </c>
      <c r="B95" s="40">
        <v>21</v>
      </c>
      <c r="C95" s="40">
        <v>47</v>
      </c>
      <c r="D95" s="17">
        <f t="shared" si="5"/>
        <v>26</v>
      </c>
      <c r="E95" s="18">
        <f t="shared" si="6"/>
        <v>26</v>
      </c>
      <c r="F95" s="46">
        <f t="shared" si="7"/>
        <v>18</v>
      </c>
      <c r="G95" s="14">
        <f t="shared" si="4"/>
        <v>47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9">
        <v>42749</v>
      </c>
      <c r="B96" s="40">
        <v>18</v>
      </c>
      <c r="C96" s="40">
        <v>47</v>
      </c>
      <c r="D96" s="17">
        <f t="shared" si="5"/>
        <v>29</v>
      </c>
      <c r="E96" s="18">
        <f t="shared" si="6"/>
        <v>29</v>
      </c>
      <c r="F96" s="46">
        <f t="shared" si="7"/>
        <v>0</v>
      </c>
      <c r="G96" s="14">
        <f t="shared" si="4"/>
        <v>47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9">
        <v>42750</v>
      </c>
      <c r="B97" s="40">
        <v>15</v>
      </c>
      <c r="C97" s="40">
        <v>47</v>
      </c>
      <c r="D97" s="17">
        <f t="shared" si="5"/>
        <v>32</v>
      </c>
      <c r="E97" s="18">
        <f t="shared" si="6"/>
        <v>32</v>
      </c>
      <c r="F97" s="46">
        <f t="shared" si="7"/>
        <v>0</v>
      </c>
      <c r="G97" s="14">
        <f t="shared" si="4"/>
        <v>47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9">
        <v>42751</v>
      </c>
      <c r="B98" s="40">
        <v>12</v>
      </c>
      <c r="C98" s="40">
        <v>47</v>
      </c>
      <c r="D98" s="17">
        <f t="shared" si="5"/>
        <v>35</v>
      </c>
      <c r="E98" s="18">
        <f t="shared" si="6"/>
        <v>35</v>
      </c>
      <c r="F98" s="46">
        <f t="shared" si="7"/>
        <v>0</v>
      </c>
      <c r="G98" s="14">
        <f t="shared" si="4"/>
        <v>47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9">
        <v>42752</v>
      </c>
      <c r="B99" s="40">
        <v>9</v>
      </c>
      <c r="C99" s="40">
        <v>46</v>
      </c>
      <c r="D99" s="17">
        <f t="shared" si="5"/>
        <v>37</v>
      </c>
      <c r="E99" s="18">
        <f t="shared" si="6"/>
        <v>37</v>
      </c>
      <c r="F99" s="46">
        <f t="shared" si="7"/>
        <v>1</v>
      </c>
      <c r="G99" s="14">
        <f t="shared" si="4"/>
        <v>46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9">
        <v>42753</v>
      </c>
      <c r="B100" s="40">
        <v>6</v>
      </c>
      <c r="C100" s="40">
        <v>37</v>
      </c>
      <c r="D100" s="17">
        <f t="shared" si="5"/>
        <v>31</v>
      </c>
      <c r="E100" s="18">
        <f t="shared" si="6"/>
        <v>31</v>
      </c>
      <c r="F100" s="46">
        <f t="shared" si="7"/>
        <v>9</v>
      </c>
      <c r="G100" s="14">
        <f t="shared" si="4"/>
        <v>37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9">
        <v>42754</v>
      </c>
      <c r="B101" s="40">
        <v>3</v>
      </c>
      <c r="C101" s="40">
        <v>0</v>
      </c>
      <c r="D101" s="17">
        <f t="shared" si="5"/>
        <v>-3</v>
      </c>
      <c r="E101" s="18">
        <f t="shared" si="6"/>
        <v>0</v>
      </c>
      <c r="F101" s="46">
        <f t="shared" si="7"/>
        <v>37</v>
      </c>
      <c r="G101" s="14">
        <f t="shared" si="4"/>
        <v>3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9">
        <v>42755</v>
      </c>
      <c r="B102" s="40">
        <v>0</v>
      </c>
      <c r="C102" s="40">
        <v>0</v>
      </c>
      <c r="D102" s="17">
        <f t="shared" si="5"/>
        <v>0</v>
      </c>
      <c r="E102" s="18">
        <f t="shared" si="6"/>
        <v>0</v>
      </c>
      <c r="F102" s="46">
        <f t="shared" si="7"/>
        <v>0</v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/>
      <c r="E103" s="18"/>
      <c r="F103" s="46" t="str">
        <f t="shared" si="7"/>
        <v/>
      </c>
      <c r="G103" s="14"/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7"/>
        <v/>
      </c>
      <c r="G104" s="14"/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B2" workbookViewId="0">
      <selection activeCell="F2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108</v>
      </c>
      <c r="K2" s="7">
        <f>B51</f>
        <v>126</v>
      </c>
      <c r="L2" s="5"/>
      <c r="M2" s="5"/>
      <c r="N2" s="5"/>
    </row>
    <row r="3" spans="1:14" ht="15.75" customHeight="1" thickBot="1" x14ac:dyDescent="0.25">
      <c r="A3" s="47">
        <v>42660</v>
      </c>
      <c r="B3" s="48">
        <v>108</v>
      </c>
      <c r="C3" s="48">
        <v>108</v>
      </c>
      <c r="D3" s="17">
        <f t="shared" ref="D3:D40" si="0">C3-B3</f>
        <v>0</v>
      </c>
      <c r="E3" s="18">
        <f t="shared" ref="E3:E40" si="1">IF(D3&gt;0,D3,0)</f>
        <v>0</v>
      </c>
      <c r="F3" s="46"/>
      <c r="G3" s="14">
        <f t="shared" ref="G3:G40" si="2">B3+E3</f>
        <v>108</v>
      </c>
      <c r="H3" s="5"/>
      <c r="I3" s="6" t="s">
        <v>139</v>
      </c>
      <c r="J3" s="7">
        <f>COUNTIF(B3:B48,"&gt;0")</f>
        <v>37</v>
      </c>
      <c r="K3" s="7">
        <f>COUNTIF(B51:B111,"&gt;0")</f>
        <v>51</v>
      </c>
      <c r="L3" s="5"/>
      <c r="M3" s="5"/>
      <c r="N3" s="5"/>
    </row>
    <row r="4" spans="1:14" ht="15.75" customHeight="1" thickBot="1" x14ac:dyDescent="0.25">
      <c r="A4" s="49">
        <v>42661</v>
      </c>
      <c r="B4" s="40">
        <v>105</v>
      </c>
      <c r="C4" s="40">
        <v>107</v>
      </c>
      <c r="D4" s="17">
        <f t="shared" si="0"/>
        <v>2</v>
      </c>
      <c r="E4" s="18">
        <f t="shared" si="1"/>
        <v>2</v>
      </c>
      <c r="F4" s="46">
        <f>IF(B3,C3-C4,"")</f>
        <v>1</v>
      </c>
      <c r="G4" s="14">
        <f t="shared" si="2"/>
        <v>107</v>
      </c>
      <c r="H4" s="5"/>
      <c r="I4" s="6" t="s">
        <v>2</v>
      </c>
      <c r="J4" s="7">
        <f>MAX(D3:D48)</f>
        <v>42</v>
      </c>
      <c r="K4" s="7">
        <f>MAX(D51:D111)</f>
        <v>44</v>
      </c>
      <c r="L4" s="5" t="s">
        <v>144</v>
      </c>
      <c r="M4" s="5"/>
      <c r="N4" s="5"/>
    </row>
    <row r="5" spans="1:14" ht="15.75" customHeight="1" thickBot="1" x14ac:dyDescent="0.25">
      <c r="A5" s="49">
        <v>42662</v>
      </c>
      <c r="B5" s="40">
        <v>102</v>
      </c>
      <c r="C5" s="40">
        <v>107</v>
      </c>
      <c r="D5" s="17">
        <f t="shared" si="0"/>
        <v>5</v>
      </c>
      <c r="E5" s="18">
        <f t="shared" si="1"/>
        <v>5</v>
      </c>
      <c r="F5" s="46">
        <f t="shared" ref="F5:F68" si="3">IF(B4,C4-C5,"")</f>
        <v>0</v>
      </c>
      <c r="G5" s="14">
        <f t="shared" si="2"/>
        <v>107</v>
      </c>
      <c r="H5" s="5"/>
      <c r="I5" s="6" t="s">
        <v>3</v>
      </c>
      <c r="J5" s="7">
        <f>MIN(D3:D48)</f>
        <v>-2</v>
      </c>
      <c r="K5" s="7">
        <f>MIN(D51:D111)</f>
        <v>-8</v>
      </c>
      <c r="L5" s="5" t="s">
        <v>145</v>
      </c>
      <c r="M5" s="5"/>
      <c r="N5" s="5"/>
    </row>
    <row r="6" spans="1:14" ht="15.75" customHeight="1" thickBot="1" x14ac:dyDescent="0.25">
      <c r="A6" s="49">
        <v>42663</v>
      </c>
      <c r="B6" s="40">
        <v>99</v>
      </c>
      <c r="C6" s="40">
        <v>106</v>
      </c>
      <c r="D6" s="17">
        <f t="shared" si="0"/>
        <v>7</v>
      </c>
      <c r="E6" s="18">
        <f t="shared" si="1"/>
        <v>7</v>
      </c>
      <c r="F6" s="46">
        <f t="shared" si="3"/>
        <v>1</v>
      </c>
      <c r="G6" s="14">
        <f t="shared" si="2"/>
        <v>106</v>
      </c>
      <c r="H6" s="5"/>
      <c r="I6" s="6" t="s">
        <v>4</v>
      </c>
      <c r="J6" s="7">
        <f>AVERAGE(D3:D48)</f>
        <v>22.631578947368421</v>
      </c>
      <c r="K6" s="7">
        <f>AVERAGE(D51:D111)</f>
        <v>14.25</v>
      </c>
      <c r="L6" s="5" t="s">
        <v>0</v>
      </c>
      <c r="M6" s="5"/>
      <c r="N6" s="5"/>
    </row>
    <row r="7" spans="1:14" ht="15.75" customHeight="1" thickBot="1" x14ac:dyDescent="0.25">
      <c r="A7" s="49">
        <v>42664</v>
      </c>
      <c r="B7" s="40">
        <v>96</v>
      </c>
      <c r="C7" s="40">
        <v>106</v>
      </c>
      <c r="D7" s="17">
        <f t="shared" si="0"/>
        <v>10</v>
      </c>
      <c r="E7" s="18">
        <f t="shared" si="1"/>
        <v>10</v>
      </c>
      <c r="F7" s="46">
        <f t="shared" si="3"/>
        <v>0</v>
      </c>
      <c r="G7" s="14">
        <f t="shared" si="2"/>
        <v>106</v>
      </c>
      <c r="H7" s="5"/>
      <c r="I7" s="6" t="s">
        <v>140</v>
      </c>
      <c r="J7" s="7">
        <f>STDEV(D3:D48)</f>
        <v>12.000948279269723</v>
      </c>
      <c r="K7" s="7">
        <f>STDEV(D51:D111)</f>
        <v>15.6692217357443</v>
      </c>
      <c r="L7" s="5" t="s">
        <v>191</v>
      </c>
      <c r="M7" s="5"/>
      <c r="N7" s="5"/>
    </row>
    <row r="8" spans="1:14" ht="15.75" customHeight="1" thickBot="1" x14ac:dyDescent="0.25">
      <c r="A8" s="49">
        <v>42665</v>
      </c>
      <c r="B8" s="40">
        <v>93</v>
      </c>
      <c r="C8" s="40">
        <v>106</v>
      </c>
      <c r="D8" s="17">
        <f t="shared" si="0"/>
        <v>13</v>
      </c>
      <c r="E8" s="18">
        <f t="shared" si="1"/>
        <v>13</v>
      </c>
      <c r="F8" s="46">
        <f t="shared" si="3"/>
        <v>0</v>
      </c>
      <c r="G8" s="14">
        <f t="shared" si="2"/>
        <v>106</v>
      </c>
      <c r="H8" s="5"/>
      <c r="I8" s="6" t="s">
        <v>5</v>
      </c>
      <c r="J8" s="8">
        <f>COUNTIF(E3:E48,"&gt;0")/J3</f>
        <v>0.94594594594594594</v>
      </c>
      <c r="K8" s="8">
        <f>COUNTIF(E51:E111,"&gt;0")/K3</f>
        <v>0.74509803921568629</v>
      </c>
      <c r="L8" s="5" t="s">
        <v>146</v>
      </c>
      <c r="M8" s="5"/>
      <c r="N8" s="5"/>
    </row>
    <row r="9" spans="1:14" ht="15.75" customHeight="1" thickBot="1" x14ac:dyDescent="0.25">
      <c r="A9" s="49">
        <v>42666</v>
      </c>
      <c r="B9" s="40">
        <v>90</v>
      </c>
      <c r="C9" s="40">
        <v>106</v>
      </c>
      <c r="D9" s="17">
        <f t="shared" si="0"/>
        <v>16</v>
      </c>
      <c r="E9" s="18">
        <f t="shared" si="1"/>
        <v>16</v>
      </c>
      <c r="F9" s="46">
        <f t="shared" si="3"/>
        <v>0</v>
      </c>
      <c r="G9" s="14">
        <f t="shared" si="2"/>
        <v>106</v>
      </c>
      <c r="H9" s="5"/>
      <c r="I9" s="6" t="s">
        <v>6</v>
      </c>
      <c r="J9" s="9">
        <f>SUM(E3:E48)</f>
        <v>862</v>
      </c>
      <c r="K9" s="10">
        <f>SUM(E51:E111)</f>
        <v>785</v>
      </c>
      <c r="L9" s="5" t="s">
        <v>147</v>
      </c>
      <c r="M9" s="5"/>
      <c r="N9" s="5"/>
    </row>
    <row r="10" spans="1:14" ht="15.75" customHeight="1" thickBot="1" x14ac:dyDescent="0.25">
      <c r="A10" s="49">
        <v>42667</v>
      </c>
      <c r="B10" s="40">
        <v>88</v>
      </c>
      <c r="C10" s="40">
        <v>106</v>
      </c>
      <c r="D10" s="17">
        <f t="shared" si="0"/>
        <v>18</v>
      </c>
      <c r="E10" s="18">
        <f t="shared" si="1"/>
        <v>18</v>
      </c>
      <c r="F10" s="46">
        <f t="shared" si="3"/>
        <v>0</v>
      </c>
      <c r="G10" s="14">
        <f t="shared" si="2"/>
        <v>106</v>
      </c>
      <c r="H10" s="5"/>
      <c r="I10" s="7" t="s">
        <v>69</v>
      </c>
      <c r="J10" s="7">
        <f>J9/J2</f>
        <v>7.9814814814814818</v>
      </c>
      <c r="K10" s="7">
        <f>K9/K2</f>
        <v>6.2301587301587302</v>
      </c>
      <c r="L10" s="5" t="s">
        <v>148</v>
      </c>
      <c r="M10" s="5"/>
      <c r="N10" s="5"/>
    </row>
    <row r="11" spans="1:14" ht="15.75" customHeight="1" thickBot="1" x14ac:dyDescent="0.25">
      <c r="A11" s="49">
        <v>42668</v>
      </c>
      <c r="B11" s="40">
        <v>85</v>
      </c>
      <c r="C11" s="40">
        <v>105</v>
      </c>
      <c r="D11" s="17">
        <f t="shared" si="0"/>
        <v>20</v>
      </c>
      <c r="E11" s="18">
        <f t="shared" si="1"/>
        <v>20</v>
      </c>
      <c r="F11" s="46">
        <f t="shared" si="3"/>
        <v>1</v>
      </c>
      <c r="G11" s="14">
        <f t="shared" si="2"/>
        <v>105</v>
      </c>
      <c r="H11" s="5"/>
      <c r="I11" s="7" t="s">
        <v>141</v>
      </c>
      <c r="J11" s="7">
        <f>SUM(C3:C48)/SUM(B3:B48)</f>
        <v>1.4191033138401559</v>
      </c>
      <c r="K11" s="7">
        <f>SUM(C51:C111)/SUM(B51:B111)</f>
        <v>1.2261904761904763</v>
      </c>
      <c r="L11" s="5" t="s">
        <v>149</v>
      </c>
      <c r="M11" s="5"/>
      <c r="N11" s="5"/>
    </row>
    <row r="12" spans="1:14" ht="15.75" customHeight="1" thickBot="1" x14ac:dyDescent="0.25">
      <c r="A12" s="49">
        <v>42669</v>
      </c>
      <c r="B12" s="40">
        <v>82</v>
      </c>
      <c r="C12" s="40">
        <v>105</v>
      </c>
      <c r="D12" s="17">
        <f t="shared" si="0"/>
        <v>23</v>
      </c>
      <c r="E12" s="18">
        <f t="shared" si="1"/>
        <v>23</v>
      </c>
      <c r="F12" s="46">
        <f t="shared" si="3"/>
        <v>0</v>
      </c>
      <c r="G12" s="14">
        <f t="shared" si="2"/>
        <v>105</v>
      </c>
      <c r="H12" s="5"/>
      <c r="I12" s="11" t="s">
        <v>142</v>
      </c>
      <c r="J12" s="7">
        <v>9.23</v>
      </c>
      <c r="K12" s="7">
        <v>4.67</v>
      </c>
      <c r="L12" s="5"/>
      <c r="M12" s="5"/>
      <c r="N12" s="5"/>
    </row>
    <row r="13" spans="1:14" ht="15.75" customHeight="1" thickBot="1" x14ac:dyDescent="0.25">
      <c r="A13" s="49">
        <v>42670</v>
      </c>
      <c r="B13" s="40">
        <v>79</v>
      </c>
      <c r="C13" s="40">
        <v>102</v>
      </c>
      <c r="D13" s="17">
        <f t="shared" si="0"/>
        <v>23</v>
      </c>
      <c r="E13" s="18">
        <f t="shared" si="1"/>
        <v>23</v>
      </c>
      <c r="F13" s="46">
        <f t="shared" si="3"/>
        <v>3</v>
      </c>
      <c r="G13" s="14">
        <f t="shared" si="2"/>
        <v>102</v>
      </c>
      <c r="H13" s="5"/>
      <c r="I13" s="7" t="s">
        <v>143</v>
      </c>
      <c r="J13" s="23">
        <f>1/J11</f>
        <v>0.70467032967032972</v>
      </c>
      <c r="K13" s="23">
        <f>1/K11</f>
        <v>0.81553398058252424</v>
      </c>
      <c r="L13" s="5"/>
      <c r="M13" s="5"/>
      <c r="N13" s="5"/>
    </row>
    <row r="14" spans="1:14" ht="15.75" customHeight="1" thickBot="1" x14ac:dyDescent="0.25">
      <c r="A14" s="49">
        <v>42671</v>
      </c>
      <c r="B14" s="40">
        <v>76</v>
      </c>
      <c r="C14" s="40">
        <v>96</v>
      </c>
      <c r="D14" s="17">
        <f t="shared" si="0"/>
        <v>20</v>
      </c>
      <c r="E14" s="18">
        <f t="shared" si="1"/>
        <v>20</v>
      </c>
      <c r="F14" s="46">
        <f t="shared" si="3"/>
        <v>6</v>
      </c>
      <c r="G14" s="14">
        <f t="shared" si="2"/>
        <v>96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thickBot="1" x14ac:dyDescent="0.25">
      <c r="A15" s="49">
        <v>42672</v>
      </c>
      <c r="B15" s="40">
        <v>73</v>
      </c>
      <c r="C15" s="40">
        <v>96</v>
      </c>
      <c r="D15" s="17">
        <f t="shared" si="0"/>
        <v>23</v>
      </c>
      <c r="E15" s="18">
        <f t="shared" si="1"/>
        <v>23</v>
      </c>
      <c r="F15" s="46">
        <f t="shared" si="3"/>
        <v>0</v>
      </c>
      <c r="G15" s="14">
        <f t="shared" si="2"/>
        <v>96</v>
      </c>
      <c r="H15" s="5"/>
      <c r="I15" s="7" t="s">
        <v>266</v>
      </c>
      <c r="J15" s="7">
        <f>(SUMPRODUCT(D3:D48,D3:D48))/J2</f>
        <v>229.55555555555554</v>
      </c>
      <c r="K15" s="7">
        <f>(SUMPRODUCT(D51:D111,D51:D111))/K2</f>
        <v>183.18253968253967</v>
      </c>
      <c r="L15" s="5"/>
      <c r="M15" s="5"/>
      <c r="N15" s="5"/>
    </row>
    <row r="16" spans="1:14" ht="15.75" customHeight="1" thickBot="1" x14ac:dyDescent="0.25">
      <c r="A16" s="49">
        <v>42673</v>
      </c>
      <c r="B16" s="40">
        <v>70</v>
      </c>
      <c r="C16" s="40">
        <v>96</v>
      </c>
      <c r="D16" s="17">
        <f t="shared" si="0"/>
        <v>26</v>
      </c>
      <c r="E16" s="18">
        <f t="shared" si="1"/>
        <v>26</v>
      </c>
      <c r="F16" s="46">
        <f t="shared" si="3"/>
        <v>0</v>
      </c>
      <c r="G16" s="14">
        <f t="shared" si="2"/>
        <v>96</v>
      </c>
      <c r="H16" s="5"/>
      <c r="I16" s="7" t="s">
        <v>267</v>
      </c>
      <c r="J16" s="7">
        <f>ABS(1-J13)</f>
        <v>0.29532967032967028</v>
      </c>
      <c r="K16" s="7">
        <f>ABS(1-K13)</f>
        <v>0.18446601941747576</v>
      </c>
      <c r="L16" s="5"/>
      <c r="M16" s="5"/>
      <c r="N16" s="5"/>
    </row>
    <row r="17" spans="1:14" ht="15.75" customHeight="1" thickBot="1" x14ac:dyDescent="0.25">
      <c r="A17" s="49">
        <v>42674</v>
      </c>
      <c r="B17" s="40">
        <v>67</v>
      </c>
      <c r="C17" s="40">
        <v>96</v>
      </c>
      <c r="D17" s="17">
        <f t="shared" si="0"/>
        <v>29</v>
      </c>
      <c r="E17" s="18">
        <f t="shared" si="1"/>
        <v>29</v>
      </c>
      <c r="F17" s="46">
        <f t="shared" si="3"/>
        <v>0</v>
      </c>
      <c r="G17" s="14">
        <f t="shared" si="2"/>
        <v>96</v>
      </c>
      <c r="H17" s="5"/>
      <c r="I17" s="7" t="s">
        <v>287</v>
      </c>
      <c r="J17" s="26">
        <f>J2/J3</f>
        <v>2.9189189189189189</v>
      </c>
      <c r="K17" s="26">
        <f>K2/K3</f>
        <v>2.4705882352941178</v>
      </c>
      <c r="L17" s="5"/>
      <c r="M17" s="5"/>
      <c r="N17" s="5"/>
    </row>
    <row r="18" spans="1:14" ht="15.75" customHeight="1" thickBot="1" x14ac:dyDescent="0.25">
      <c r="A18" s="49">
        <v>42675</v>
      </c>
      <c r="B18" s="40">
        <v>64</v>
      </c>
      <c r="C18" s="40">
        <v>95</v>
      </c>
      <c r="D18" s="17">
        <f t="shared" si="0"/>
        <v>31</v>
      </c>
      <c r="E18" s="18">
        <f t="shared" si="1"/>
        <v>31</v>
      </c>
      <c r="F18" s="46">
        <f t="shared" si="3"/>
        <v>1</v>
      </c>
      <c r="G18" s="14">
        <f t="shared" si="2"/>
        <v>95</v>
      </c>
      <c r="H18" s="5"/>
      <c r="I18" s="7" t="s">
        <v>314</v>
      </c>
      <c r="J18" s="26">
        <f>STDEV(F3:F48)</f>
        <v>4.4744855593711579</v>
      </c>
      <c r="K18" s="26">
        <f>STDEV(F51:F111)</f>
        <v>6.5828654586782207</v>
      </c>
      <c r="L18" s="5"/>
      <c r="M18" s="5"/>
      <c r="N18" s="5"/>
    </row>
    <row r="19" spans="1:14" ht="15.75" customHeight="1" thickBot="1" x14ac:dyDescent="0.25">
      <c r="A19" s="49">
        <v>42676</v>
      </c>
      <c r="B19" s="40">
        <v>61</v>
      </c>
      <c r="C19" s="40">
        <v>89</v>
      </c>
      <c r="D19" s="17">
        <f t="shared" si="0"/>
        <v>28</v>
      </c>
      <c r="E19" s="18">
        <f t="shared" si="1"/>
        <v>28</v>
      </c>
      <c r="F19" s="46">
        <f t="shared" si="3"/>
        <v>6</v>
      </c>
      <c r="G19" s="14">
        <f t="shared" si="2"/>
        <v>89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9">
        <v>42677</v>
      </c>
      <c r="B20" s="40">
        <v>58</v>
      </c>
      <c r="C20" s="40">
        <v>89</v>
      </c>
      <c r="D20" s="17">
        <f t="shared" si="0"/>
        <v>31</v>
      </c>
      <c r="E20" s="18">
        <f t="shared" si="1"/>
        <v>31</v>
      </c>
      <c r="F20" s="46">
        <f t="shared" si="3"/>
        <v>0</v>
      </c>
      <c r="G20" s="14">
        <f t="shared" si="2"/>
        <v>89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9">
        <v>42678</v>
      </c>
      <c r="B21" s="40">
        <v>55</v>
      </c>
      <c r="C21" s="40">
        <v>75</v>
      </c>
      <c r="D21" s="17">
        <f t="shared" si="0"/>
        <v>20</v>
      </c>
      <c r="E21" s="18">
        <f t="shared" si="1"/>
        <v>20</v>
      </c>
      <c r="F21" s="46">
        <f t="shared" si="3"/>
        <v>14</v>
      </c>
      <c r="G21" s="14">
        <f t="shared" si="2"/>
        <v>75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9">
        <v>42679</v>
      </c>
      <c r="B22" s="40">
        <v>53</v>
      </c>
      <c r="C22" s="40">
        <v>75</v>
      </c>
      <c r="D22" s="17">
        <f t="shared" si="0"/>
        <v>22</v>
      </c>
      <c r="E22" s="18">
        <f t="shared" si="1"/>
        <v>22</v>
      </c>
      <c r="F22" s="46">
        <f t="shared" si="3"/>
        <v>0</v>
      </c>
      <c r="G22" s="14">
        <f t="shared" si="2"/>
        <v>75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9">
        <v>42680</v>
      </c>
      <c r="B23" s="40">
        <v>50</v>
      </c>
      <c r="C23" s="40">
        <v>75</v>
      </c>
      <c r="D23" s="17">
        <f t="shared" si="0"/>
        <v>25</v>
      </c>
      <c r="E23" s="18">
        <f t="shared" si="1"/>
        <v>25</v>
      </c>
      <c r="F23" s="46">
        <f t="shared" si="3"/>
        <v>0</v>
      </c>
      <c r="G23" s="14">
        <f t="shared" si="2"/>
        <v>75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9">
        <v>42681</v>
      </c>
      <c r="B24" s="40">
        <v>47</v>
      </c>
      <c r="C24" s="40">
        <v>75</v>
      </c>
      <c r="D24" s="17">
        <f t="shared" si="0"/>
        <v>28</v>
      </c>
      <c r="E24" s="18">
        <f t="shared" si="1"/>
        <v>28</v>
      </c>
      <c r="F24" s="46">
        <f t="shared" si="3"/>
        <v>0</v>
      </c>
      <c r="G24" s="14">
        <f t="shared" si="2"/>
        <v>75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9">
        <v>42682</v>
      </c>
      <c r="B25" s="40">
        <v>44</v>
      </c>
      <c r="C25" s="40">
        <v>74</v>
      </c>
      <c r="D25" s="17">
        <f t="shared" si="0"/>
        <v>30</v>
      </c>
      <c r="E25" s="18">
        <f t="shared" si="1"/>
        <v>30</v>
      </c>
      <c r="F25" s="46">
        <f t="shared" si="3"/>
        <v>1</v>
      </c>
      <c r="G25" s="14">
        <f t="shared" si="2"/>
        <v>74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9">
        <v>42683</v>
      </c>
      <c r="B26" s="40">
        <v>41</v>
      </c>
      <c r="C26" s="40">
        <v>74</v>
      </c>
      <c r="D26" s="17">
        <f t="shared" si="0"/>
        <v>33</v>
      </c>
      <c r="E26" s="18">
        <f t="shared" si="1"/>
        <v>33</v>
      </c>
      <c r="F26" s="46">
        <f t="shared" si="3"/>
        <v>0</v>
      </c>
      <c r="G26" s="14">
        <f t="shared" si="2"/>
        <v>74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9">
        <v>42684</v>
      </c>
      <c r="B27" s="40">
        <v>38</v>
      </c>
      <c r="C27" s="40">
        <v>68</v>
      </c>
      <c r="D27" s="17">
        <f t="shared" si="0"/>
        <v>30</v>
      </c>
      <c r="E27" s="18">
        <f t="shared" si="1"/>
        <v>30</v>
      </c>
      <c r="F27" s="46">
        <f t="shared" si="3"/>
        <v>6</v>
      </c>
      <c r="G27" s="14">
        <f t="shared" si="2"/>
        <v>68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9">
        <v>42685</v>
      </c>
      <c r="B28" s="40">
        <v>35</v>
      </c>
      <c r="C28" s="40">
        <v>66</v>
      </c>
      <c r="D28" s="17">
        <f t="shared" si="0"/>
        <v>31</v>
      </c>
      <c r="E28" s="18">
        <f t="shared" si="1"/>
        <v>31</v>
      </c>
      <c r="F28" s="46">
        <f t="shared" si="3"/>
        <v>2</v>
      </c>
      <c r="G28" s="14">
        <f t="shared" si="2"/>
        <v>66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9">
        <v>42686</v>
      </c>
      <c r="B29" s="40">
        <v>32</v>
      </c>
      <c r="C29" s="40">
        <v>66</v>
      </c>
      <c r="D29" s="17">
        <f t="shared" si="0"/>
        <v>34</v>
      </c>
      <c r="E29" s="18">
        <f t="shared" si="1"/>
        <v>34</v>
      </c>
      <c r="F29" s="46">
        <f t="shared" si="3"/>
        <v>0</v>
      </c>
      <c r="G29" s="14">
        <f t="shared" si="2"/>
        <v>66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9">
        <v>42687</v>
      </c>
      <c r="B30" s="40">
        <v>29</v>
      </c>
      <c r="C30" s="40">
        <v>66</v>
      </c>
      <c r="D30" s="17">
        <f t="shared" si="0"/>
        <v>37</v>
      </c>
      <c r="E30" s="18">
        <f t="shared" si="1"/>
        <v>37</v>
      </c>
      <c r="F30" s="46">
        <f t="shared" si="3"/>
        <v>0</v>
      </c>
      <c r="G30" s="14">
        <f t="shared" si="2"/>
        <v>66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49">
        <v>42688</v>
      </c>
      <c r="B31" s="40">
        <v>26</v>
      </c>
      <c r="C31" s="40">
        <v>66</v>
      </c>
      <c r="D31" s="17">
        <f t="shared" si="0"/>
        <v>40</v>
      </c>
      <c r="E31" s="18">
        <f t="shared" si="1"/>
        <v>40</v>
      </c>
      <c r="F31" s="46">
        <f t="shared" si="3"/>
        <v>0</v>
      </c>
      <c r="G31" s="14">
        <f t="shared" si="2"/>
        <v>66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49">
        <v>42689</v>
      </c>
      <c r="B32" s="40">
        <v>23</v>
      </c>
      <c r="C32" s="40">
        <v>64</v>
      </c>
      <c r="D32" s="17">
        <f t="shared" si="0"/>
        <v>41</v>
      </c>
      <c r="E32" s="18">
        <f t="shared" si="1"/>
        <v>41</v>
      </c>
      <c r="F32" s="46">
        <f t="shared" si="3"/>
        <v>2</v>
      </c>
      <c r="G32" s="14">
        <f t="shared" si="2"/>
        <v>64</v>
      </c>
      <c r="H32" s="5"/>
      <c r="I32" s="5"/>
      <c r="J32" s="5"/>
      <c r="K32" s="5"/>
      <c r="L32" s="5"/>
      <c r="M32" s="5"/>
      <c r="N32" s="5"/>
    </row>
    <row r="33" spans="1:14" ht="15.75" customHeight="1" thickBot="1" x14ac:dyDescent="0.25">
      <c r="A33" s="49">
        <v>42690</v>
      </c>
      <c r="B33" s="40">
        <v>20</v>
      </c>
      <c r="C33" s="40">
        <v>62</v>
      </c>
      <c r="D33" s="17">
        <f t="shared" si="0"/>
        <v>42</v>
      </c>
      <c r="E33" s="18">
        <f t="shared" si="1"/>
        <v>42</v>
      </c>
      <c r="F33" s="46">
        <f t="shared" si="3"/>
        <v>2</v>
      </c>
      <c r="G33" s="14">
        <f t="shared" si="2"/>
        <v>62</v>
      </c>
      <c r="H33" s="5"/>
      <c r="I33" s="5"/>
      <c r="J33" s="5"/>
      <c r="K33" s="5"/>
      <c r="L33" s="5"/>
      <c r="M33" s="5"/>
      <c r="N33" s="5"/>
    </row>
    <row r="34" spans="1:14" ht="15.75" customHeight="1" thickBot="1" x14ac:dyDescent="0.25">
      <c r="A34" s="49">
        <v>42691</v>
      </c>
      <c r="B34" s="40">
        <v>18</v>
      </c>
      <c r="C34" s="40">
        <v>57</v>
      </c>
      <c r="D34" s="17">
        <f t="shared" si="0"/>
        <v>39</v>
      </c>
      <c r="E34" s="18">
        <f t="shared" si="1"/>
        <v>39</v>
      </c>
      <c r="F34" s="46">
        <f t="shared" si="3"/>
        <v>5</v>
      </c>
      <c r="G34" s="14">
        <f t="shared" si="2"/>
        <v>57</v>
      </c>
      <c r="H34" s="5"/>
      <c r="I34" s="5"/>
      <c r="J34" s="5"/>
      <c r="K34" s="5"/>
      <c r="L34" s="5"/>
      <c r="M34" s="5"/>
      <c r="N34" s="5"/>
    </row>
    <row r="35" spans="1:14" ht="15.75" customHeight="1" thickBot="1" x14ac:dyDescent="0.25">
      <c r="A35" s="49">
        <v>42692</v>
      </c>
      <c r="B35" s="40">
        <v>15</v>
      </c>
      <c r="C35" s="40">
        <v>44</v>
      </c>
      <c r="D35" s="17">
        <f t="shared" si="0"/>
        <v>29</v>
      </c>
      <c r="E35" s="18">
        <f t="shared" si="1"/>
        <v>29</v>
      </c>
      <c r="F35" s="46">
        <f t="shared" si="3"/>
        <v>13</v>
      </c>
      <c r="G35" s="14">
        <f t="shared" si="2"/>
        <v>44</v>
      </c>
      <c r="H35" s="5"/>
      <c r="I35" s="5"/>
      <c r="J35" s="5"/>
      <c r="K35" s="5"/>
      <c r="L35" s="5"/>
      <c r="M35" s="5"/>
      <c r="N35" s="5"/>
    </row>
    <row r="36" spans="1:14" ht="15.75" customHeight="1" thickBot="1" x14ac:dyDescent="0.25">
      <c r="A36" s="49">
        <v>42693</v>
      </c>
      <c r="B36" s="40">
        <v>12</v>
      </c>
      <c r="C36" s="40">
        <v>38</v>
      </c>
      <c r="D36" s="17">
        <f t="shared" si="0"/>
        <v>26</v>
      </c>
      <c r="E36" s="18">
        <f t="shared" si="1"/>
        <v>26</v>
      </c>
      <c r="F36" s="46">
        <f t="shared" si="3"/>
        <v>6</v>
      </c>
      <c r="G36" s="14">
        <f t="shared" si="2"/>
        <v>38</v>
      </c>
      <c r="H36" s="5"/>
      <c r="I36" s="5"/>
      <c r="J36" s="5"/>
      <c r="K36" s="5"/>
      <c r="L36" s="5"/>
      <c r="M36" s="5"/>
      <c r="N36" s="5"/>
    </row>
    <row r="37" spans="1:14" ht="15.75" customHeight="1" thickBot="1" x14ac:dyDescent="0.25">
      <c r="A37" s="49">
        <v>42694</v>
      </c>
      <c r="B37" s="40">
        <v>9</v>
      </c>
      <c r="C37" s="40">
        <v>29</v>
      </c>
      <c r="D37" s="17">
        <f t="shared" si="0"/>
        <v>20</v>
      </c>
      <c r="E37" s="18">
        <f t="shared" si="1"/>
        <v>20</v>
      </c>
      <c r="F37" s="46">
        <f t="shared" si="3"/>
        <v>9</v>
      </c>
      <c r="G37" s="14">
        <f t="shared" si="2"/>
        <v>29</v>
      </c>
      <c r="H37" s="5"/>
      <c r="I37" s="5"/>
      <c r="J37" s="5"/>
      <c r="K37" s="5"/>
      <c r="L37" s="5"/>
      <c r="M37" s="5"/>
      <c r="N37" s="5"/>
    </row>
    <row r="38" spans="1:14" ht="13.5" thickBot="1" x14ac:dyDescent="0.25">
      <c r="A38" s="49">
        <v>42695</v>
      </c>
      <c r="B38" s="40">
        <v>6</v>
      </c>
      <c r="C38" s="40">
        <v>16</v>
      </c>
      <c r="D38" s="17">
        <f t="shared" si="0"/>
        <v>10</v>
      </c>
      <c r="E38" s="18">
        <f t="shared" si="1"/>
        <v>10</v>
      </c>
      <c r="F38" s="46">
        <f t="shared" si="3"/>
        <v>13</v>
      </c>
      <c r="G38" s="14">
        <f t="shared" si="2"/>
        <v>16</v>
      </c>
      <c r="H38" s="5"/>
      <c r="I38" s="5"/>
      <c r="J38" s="5"/>
      <c r="K38" s="5"/>
      <c r="L38" s="5"/>
      <c r="M38" s="5"/>
      <c r="N38" s="5"/>
    </row>
    <row r="39" spans="1:14" ht="13.5" thickBot="1" x14ac:dyDescent="0.25">
      <c r="A39" s="49">
        <v>42696</v>
      </c>
      <c r="B39" s="40">
        <v>3</v>
      </c>
      <c r="C39" s="40">
        <v>1</v>
      </c>
      <c r="D39" s="17">
        <f t="shared" si="0"/>
        <v>-2</v>
      </c>
      <c r="E39" s="18">
        <f t="shared" si="1"/>
        <v>0</v>
      </c>
      <c r="F39" s="46">
        <f t="shared" si="3"/>
        <v>15</v>
      </c>
      <c r="G39" s="14">
        <f t="shared" si="2"/>
        <v>3</v>
      </c>
      <c r="H39" s="5"/>
      <c r="I39" s="5"/>
      <c r="J39" s="5"/>
      <c r="K39" s="5"/>
      <c r="L39" s="5"/>
      <c r="M39" s="5"/>
      <c r="N39" s="5"/>
    </row>
    <row r="40" spans="1:14" ht="13.5" thickBot="1" x14ac:dyDescent="0.25">
      <c r="A40" s="49">
        <v>42697</v>
      </c>
      <c r="B40" s="40">
        <v>0</v>
      </c>
      <c r="C40" s="40">
        <v>0</v>
      </c>
      <c r="D40" s="17">
        <f t="shared" si="0"/>
        <v>0</v>
      </c>
      <c r="E40" s="18">
        <f t="shared" si="1"/>
        <v>0</v>
      </c>
      <c r="F40" s="46">
        <f t="shared" si="3"/>
        <v>1</v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02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7">
        <v>42704</v>
      </c>
      <c r="B51" s="48">
        <v>126</v>
      </c>
      <c r="C51" s="48">
        <v>126</v>
      </c>
      <c r="D51" s="17">
        <f t="shared" ref="D51:D102" si="5">C51-B51</f>
        <v>0</v>
      </c>
      <c r="E51" s="18">
        <f t="shared" ref="E51:E102" si="6">IF(D51&gt;0,D51,0)</f>
        <v>0</v>
      </c>
      <c r="F51" s="46" t="str">
        <f t="shared" si="3"/>
        <v/>
      </c>
      <c r="G51" s="14">
        <f t="shared" si="4"/>
        <v>126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9">
        <v>42705</v>
      </c>
      <c r="B52" s="40">
        <v>124</v>
      </c>
      <c r="C52" s="40">
        <v>119</v>
      </c>
      <c r="D52" s="17">
        <f t="shared" si="5"/>
        <v>-5</v>
      </c>
      <c r="E52" s="18">
        <f t="shared" si="6"/>
        <v>0</v>
      </c>
      <c r="F52" s="46">
        <f t="shared" si="3"/>
        <v>7</v>
      </c>
      <c r="G52" s="14">
        <f t="shared" si="4"/>
        <v>124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9">
        <v>42706</v>
      </c>
      <c r="B53" s="40">
        <v>121</v>
      </c>
      <c r="C53" s="40">
        <v>119</v>
      </c>
      <c r="D53" s="17">
        <f t="shared" si="5"/>
        <v>-2</v>
      </c>
      <c r="E53" s="18">
        <f t="shared" si="6"/>
        <v>0</v>
      </c>
      <c r="F53" s="46">
        <f t="shared" si="3"/>
        <v>0</v>
      </c>
      <c r="G53" s="14">
        <f t="shared" si="4"/>
        <v>121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9">
        <v>42707</v>
      </c>
      <c r="B54" s="40">
        <v>119</v>
      </c>
      <c r="C54" s="40">
        <v>118</v>
      </c>
      <c r="D54" s="17">
        <f t="shared" si="5"/>
        <v>-1</v>
      </c>
      <c r="E54" s="18">
        <f t="shared" si="6"/>
        <v>0</v>
      </c>
      <c r="F54" s="46">
        <f t="shared" si="3"/>
        <v>1</v>
      </c>
      <c r="G54" s="14">
        <f t="shared" si="4"/>
        <v>119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9">
        <v>42708</v>
      </c>
      <c r="B55" s="40">
        <v>116</v>
      </c>
      <c r="C55" s="40">
        <v>118</v>
      </c>
      <c r="D55" s="17">
        <f t="shared" si="5"/>
        <v>2</v>
      </c>
      <c r="E55" s="18">
        <f t="shared" si="6"/>
        <v>2</v>
      </c>
      <c r="F55" s="46">
        <f t="shared" si="3"/>
        <v>0</v>
      </c>
      <c r="G55" s="14">
        <f t="shared" si="4"/>
        <v>118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9">
        <v>42709</v>
      </c>
      <c r="B56" s="40">
        <v>114</v>
      </c>
      <c r="C56" s="40">
        <v>118</v>
      </c>
      <c r="D56" s="17">
        <f t="shared" si="5"/>
        <v>4</v>
      </c>
      <c r="E56" s="18">
        <f t="shared" si="6"/>
        <v>4</v>
      </c>
      <c r="F56" s="46">
        <f t="shared" si="3"/>
        <v>0</v>
      </c>
      <c r="G56" s="14">
        <f t="shared" si="4"/>
        <v>118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9">
        <v>42710</v>
      </c>
      <c r="B57" s="40">
        <v>111</v>
      </c>
      <c r="C57" s="40">
        <v>118</v>
      </c>
      <c r="D57" s="17">
        <f t="shared" si="5"/>
        <v>7</v>
      </c>
      <c r="E57" s="18">
        <f t="shared" si="6"/>
        <v>7</v>
      </c>
      <c r="F57" s="46">
        <f t="shared" si="3"/>
        <v>0</v>
      </c>
      <c r="G57" s="14">
        <f t="shared" si="4"/>
        <v>118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9">
        <v>42711</v>
      </c>
      <c r="B58" s="40">
        <v>109</v>
      </c>
      <c r="C58" s="40">
        <v>118</v>
      </c>
      <c r="D58" s="17">
        <f t="shared" si="5"/>
        <v>9</v>
      </c>
      <c r="E58" s="18">
        <f t="shared" si="6"/>
        <v>9</v>
      </c>
      <c r="F58" s="46">
        <f t="shared" si="3"/>
        <v>0</v>
      </c>
      <c r="G58" s="14">
        <f t="shared" si="4"/>
        <v>118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9">
        <v>42712</v>
      </c>
      <c r="B59" s="40">
        <v>106</v>
      </c>
      <c r="C59" s="40">
        <v>117</v>
      </c>
      <c r="D59" s="17">
        <f t="shared" si="5"/>
        <v>11</v>
      </c>
      <c r="E59" s="18">
        <f t="shared" si="6"/>
        <v>11</v>
      </c>
      <c r="F59" s="46">
        <f t="shared" si="3"/>
        <v>1</v>
      </c>
      <c r="G59" s="14">
        <f t="shared" si="4"/>
        <v>117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9">
        <v>42713</v>
      </c>
      <c r="B60" s="40">
        <v>104</v>
      </c>
      <c r="C60" s="40">
        <v>117</v>
      </c>
      <c r="D60" s="17">
        <f t="shared" si="5"/>
        <v>13</v>
      </c>
      <c r="E60" s="18">
        <f t="shared" si="6"/>
        <v>13</v>
      </c>
      <c r="F60" s="46">
        <f t="shared" si="3"/>
        <v>0</v>
      </c>
      <c r="G60" s="14">
        <f t="shared" si="4"/>
        <v>117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9">
        <v>42714</v>
      </c>
      <c r="B61" s="40">
        <v>101</v>
      </c>
      <c r="C61" s="40">
        <v>117</v>
      </c>
      <c r="D61" s="17">
        <f t="shared" si="5"/>
        <v>16</v>
      </c>
      <c r="E61" s="18">
        <f t="shared" si="6"/>
        <v>16</v>
      </c>
      <c r="F61" s="46">
        <f t="shared" si="3"/>
        <v>0</v>
      </c>
      <c r="G61" s="14">
        <f t="shared" si="4"/>
        <v>117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9">
        <v>42715</v>
      </c>
      <c r="B62" s="40">
        <v>99</v>
      </c>
      <c r="C62" s="40">
        <v>117</v>
      </c>
      <c r="D62" s="17">
        <f t="shared" si="5"/>
        <v>18</v>
      </c>
      <c r="E62" s="18">
        <f t="shared" si="6"/>
        <v>18</v>
      </c>
      <c r="F62" s="46">
        <f t="shared" si="3"/>
        <v>0</v>
      </c>
      <c r="G62" s="14">
        <f t="shared" si="4"/>
        <v>117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9">
        <v>42716</v>
      </c>
      <c r="B63" s="40">
        <v>96</v>
      </c>
      <c r="C63" s="40">
        <v>113</v>
      </c>
      <c r="D63" s="17">
        <f t="shared" si="5"/>
        <v>17</v>
      </c>
      <c r="E63" s="18">
        <f t="shared" si="6"/>
        <v>17</v>
      </c>
      <c r="F63" s="46">
        <f t="shared" si="3"/>
        <v>4</v>
      </c>
      <c r="G63" s="14">
        <f t="shared" si="4"/>
        <v>113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9">
        <v>42717</v>
      </c>
      <c r="B64" s="40">
        <v>94</v>
      </c>
      <c r="C64" s="40">
        <v>112</v>
      </c>
      <c r="D64" s="17">
        <f t="shared" si="5"/>
        <v>18</v>
      </c>
      <c r="E64" s="18">
        <f t="shared" si="6"/>
        <v>18</v>
      </c>
      <c r="F64" s="46">
        <f t="shared" si="3"/>
        <v>1</v>
      </c>
      <c r="G64" s="14">
        <f t="shared" si="4"/>
        <v>112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9">
        <v>42718</v>
      </c>
      <c r="B65" s="40">
        <v>91</v>
      </c>
      <c r="C65" s="40">
        <v>106</v>
      </c>
      <c r="D65" s="17">
        <f t="shared" si="5"/>
        <v>15</v>
      </c>
      <c r="E65" s="18">
        <f t="shared" si="6"/>
        <v>15</v>
      </c>
      <c r="F65" s="46">
        <f t="shared" si="3"/>
        <v>6</v>
      </c>
      <c r="G65" s="14">
        <f t="shared" si="4"/>
        <v>106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9">
        <v>42719</v>
      </c>
      <c r="B66" s="40">
        <v>89</v>
      </c>
      <c r="C66" s="40">
        <v>81</v>
      </c>
      <c r="D66" s="17">
        <f t="shared" si="5"/>
        <v>-8</v>
      </c>
      <c r="E66" s="18">
        <f t="shared" si="6"/>
        <v>0</v>
      </c>
      <c r="F66" s="46">
        <f t="shared" si="3"/>
        <v>25</v>
      </c>
      <c r="G66" s="14">
        <f t="shared" si="4"/>
        <v>89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9">
        <v>42720</v>
      </c>
      <c r="B67" s="40">
        <v>86</v>
      </c>
      <c r="C67" s="40">
        <v>81</v>
      </c>
      <c r="D67" s="17">
        <f t="shared" si="5"/>
        <v>-5</v>
      </c>
      <c r="E67" s="18">
        <f t="shared" si="6"/>
        <v>0</v>
      </c>
      <c r="F67" s="46">
        <f t="shared" si="3"/>
        <v>0</v>
      </c>
      <c r="G67" s="14">
        <f t="shared" si="4"/>
        <v>86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9">
        <v>42721</v>
      </c>
      <c r="B68" s="40">
        <v>84</v>
      </c>
      <c r="C68" s="40">
        <v>81</v>
      </c>
      <c r="D68" s="17">
        <f t="shared" si="5"/>
        <v>-3</v>
      </c>
      <c r="E68" s="18">
        <f t="shared" si="6"/>
        <v>0</v>
      </c>
      <c r="F68" s="46">
        <f t="shared" si="3"/>
        <v>0</v>
      </c>
      <c r="G68" s="14">
        <f t="shared" si="4"/>
        <v>84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9">
        <v>42722</v>
      </c>
      <c r="B69" s="40">
        <v>82</v>
      </c>
      <c r="C69" s="40">
        <v>81</v>
      </c>
      <c r="D69" s="17">
        <f t="shared" si="5"/>
        <v>-1</v>
      </c>
      <c r="E69" s="18">
        <f t="shared" si="6"/>
        <v>0</v>
      </c>
      <c r="F69" s="46">
        <f t="shared" ref="F69:F111" si="7">IF(B68,C68-C69,"")</f>
        <v>0</v>
      </c>
      <c r="G69" s="14">
        <f t="shared" si="4"/>
        <v>82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9">
        <v>42723</v>
      </c>
      <c r="B70" s="40">
        <v>79</v>
      </c>
      <c r="C70" s="40">
        <v>81</v>
      </c>
      <c r="D70" s="17">
        <f t="shared" si="5"/>
        <v>2</v>
      </c>
      <c r="E70" s="18">
        <f t="shared" si="6"/>
        <v>2</v>
      </c>
      <c r="F70" s="46">
        <f t="shared" si="7"/>
        <v>0</v>
      </c>
      <c r="G70" s="14">
        <f t="shared" si="4"/>
        <v>81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9">
        <v>42724</v>
      </c>
      <c r="B71" s="40">
        <v>77</v>
      </c>
      <c r="C71" s="40">
        <v>70</v>
      </c>
      <c r="D71" s="17">
        <f t="shared" si="5"/>
        <v>-7</v>
      </c>
      <c r="E71" s="18">
        <f t="shared" si="6"/>
        <v>0</v>
      </c>
      <c r="F71" s="46">
        <f t="shared" si="7"/>
        <v>11</v>
      </c>
      <c r="G71" s="14">
        <f t="shared" si="4"/>
        <v>77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9">
        <v>42725</v>
      </c>
      <c r="B72" s="40">
        <v>74</v>
      </c>
      <c r="C72" s="40">
        <v>68</v>
      </c>
      <c r="D72" s="17">
        <f t="shared" si="5"/>
        <v>-6</v>
      </c>
      <c r="E72" s="18">
        <f t="shared" si="6"/>
        <v>0</v>
      </c>
      <c r="F72" s="46">
        <f t="shared" si="7"/>
        <v>2</v>
      </c>
      <c r="G72" s="14">
        <f t="shared" si="4"/>
        <v>74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9">
        <v>42726</v>
      </c>
      <c r="B73" s="40">
        <v>72</v>
      </c>
      <c r="C73" s="40">
        <v>68</v>
      </c>
      <c r="D73" s="17">
        <f t="shared" si="5"/>
        <v>-4</v>
      </c>
      <c r="E73" s="18">
        <f t="shared" si="6"/>
        <v>0</v>
      </c>
      <c r="F73" s="46">
        <f t="shared" si="7"/>
        <v>0</v>
      </c>
      <c r="G73" s="14">
        <f t="shared" si="4"/>
        <v>72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9">
        <v>42727</v>
      </c>
      <c r="B74" s="40">
        <v>69</v>
      </c>
      <c r="C74" s="40">
        <v>67</v>
      </c>
      <c r="D74" s="17">
        <f t="shared" si="5"/>
        <v>-2</v>
      </c>
      <c r="E74" s="18">
        <f t="shared" si="6"/>
        <v>0</v>
      </c>
      <c r="F74" s="46">
        <f t="shared" si="7"/>
        <v>1</v>
      </c>
      <c r="G74" s="14">
        <f t="shared" si="4"/>
        <v>69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9">
        <v>42728</v>
      </c>
      <c r="B75" s="40">
        <v>67</v>
      </c>
      <c r="C75" s="40">
        <v>67</v>
      </c>
      <c r="D75" s="17">
        <f t="shared" si="5"/>
        <v>0</v>
      </c>
      <c r="E75" s="18">
        <f t="shared" si="6"/>
        <v>0</v>
      </c>
      <c r="F75" s="46">
        <f t="shared" si="7"/>
        <v>0</v>
      </c>
      <c r="G75" s="14">
        <f t="shared" si="4"/>
        <v>67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9">
        <v>42729</v>
      </c>
      <c r="B76" s="40">
        <v>64</v>
      </c>
      <c r="C76" s="40">
        <v>67</v>
      </c>
      <c r="D76" s="17">
        <f t="shared" si="5"/>
        <v>3</v>
      </c>
      <c r="E76" s="18">
        <f t="shared" si="6"/>
        <v>3</v>
      </c>
      <c r="F76" s="46">
        <f t="shared" si="7"/>
        <v>0</v>
      </c>
      <c r="G76" s="14">
        <f t="shared" si="4"/>
        <v>67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9">
        <v>42730</v>
      </c>
      <c r="B77" s="40">
        <v>62</v>
      </c>
      <c r="C77" s="40">
        <v>67</v>
      </c>
      <c r="D77" s="17">
        <f t="shared" si="5"/>
        <v>5</v>
      </c>
      <c r="E77" s="18">
        <f t="shared" si="6"/>
        <v>5</v>
      </c>
      <c r="F77" s="46">
        <f t="shared" si="7"/>
        <v>0</v>
      </c>
      <c r="G77" s="14">
        <f t="shared" si="4"/>
        <v>67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9">
        <v>42731</v>
      </c>
      <c r="B78" s="40">
        <v>59</v>
      </c>
      <c r="C78" s="40">
        <v>67</v>
      </c>
      <c r="D78" s="17">
        <f t="shared" si="5"/>
        <v>8</v>
      </c>
      <c r="E78" s="18">
        <f t="shared" si="6"/>
        <v>8</v>
      </c>
      <c r="F78" s="46">
        <f t="shared" si="7"/>
        <v>0</v>
      </c>
      <c r="G78" s="14">
        <f t="shared" si="4"/>
        <v>67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9">
        <v>42732</v>
      </c>
      <c r="B79" s="40">
        <v>57</v>
      </c>
      <c r="C79" s="40">
        <v>67</v>
      </c>
      <c r="D79" s="17">
        <f t="shared" si="5"/>
        <v>10</v>
      </c>
      <c r="E79" s="18">
        <f t="shared" si="6"/>
        <v>10</v>
      </c>
      <c r="F79" s="46">
        <f t="shared" si="7"/>
        <v>0</v>
      </c>
      <c r="G79" s="14">
        <f t="shared" si="4"/>
        <v>67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9">
        <v>42733</v>
      </c>
      <c r="B80" s="40">
        <v>54</v>
      </c>
      <c r="C80" s="40">
        <v>66</v>
      </c>
      <c r="D80" s="17">
        <f t="shared" si="5"/>
        <v>12</v>
      </c>
      <c r="E80" s="18">
        <f t="shared" si="6"/>
        <v>12</v>
      </c>
      <c r="F80" s="46">
        <f t="shared" si="7"/>
        <v>1</v>
      </c>
      <c r="G80" s="14">
        <f t="shared" si="4"/>
        <v>66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9">
        <v>42734</v>
      </c>
      <c r="B81" s="40">
        <v>52</v>
      </c>
      <c r="C81" s="40">
        <v>66</v>
      </c>
      <c r="D81" s="17">
        <f t="shared" si="5"/>
        <v>14</v>
      </c>
      <c r="E81" s="18">
        <f t="shared" si="6"/>
        <v>14</v>
      </c>
      <c r="F81" s="46">
        <f t="shared" si="7"/>
        <v>0</v>
      </c>
      <c r="G81" s="14">
        <f t="shared" si="4"/>
        <v>66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9">
        <v>42735</v>
      </c>
      <c r="B82" s="40">
        <v>49</v>
      </c>
      <c r="C82" s="40">
        <v>66</v>
      </c>
      <c r="D82" s="17">
        <f t="shared" si="5"/>
        <v>17</v>
      </c>
      <c r="E82" s="18">
        <f t="shared" si="6"/>
        <v>17</v>
      </c>
      <c r="F82" s="46">
        <f t="shared" si="7"/>
        <v>0</v>
      </c>
      <c r="G82" s="14">
        <f t="shared" si="4"/>
        <v>66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9">
        <v>42736</v>
      </c>
      <c r="B83" s="40">
        <v>47</v>
      </c>
      <c r="C83" s="40">
        <v>66</v>
      </c>
      <c r="D83" s="17">
        <f t="shared" si="5"/>
        <v>19</v>
      </c>
      <c r="E83" s="18">
        <f t="shared" si="6"/>
        <v>19</v>
      </c>
      <c r="F83" s="46">
        <f t="shared" si="7"/>
        <v>0</v>
      </c>
      <c r="G83" s="14">
        <f t="shared" si="4"/>
        <v>66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9">
        <v>42737</v>
      </c>
      <c r="B84" s="40">
        <v>44</v>
      </c>
      <c r="C84" s="40">
        <v>66</v>
      </c>
      <c r="D84" s="17">
        <f t="shared" si="5"/>
        <v>22</v>
      </c>
      <c r="E84" s="18">
        <f t="shared" si="6"/>
        <v>22</v>
      </c>
      <c r="F84" s="46">
        <f t="shared" si="7"/>
        <v>0</v>
      </c>
      <c r="G84" s="14">
        <f t="shared" si="4"/>
        <v>66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9">
        <v>42738</v>
      </c>
      <c r="B85" s="40">
        <v>42</v>
      </c>
      <c r="C85" s="40">
        <v>66</v>
      </c>
      <c r="D85" s="17">
        <f t="shared" si="5"/>
        <v>24</v>
      </c>
      <c r="E85" s="18">
        <f t="shared" si="6"/>
        <v>24</v>
      </c>
      <c r="F85" s="46">
        <f t="shared" si="7"/>
        <v>0</v>
      </c>
      <c r="G85" s="14">
        <f t="shared" si="4"/>
        <v>66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9">
        <v>42739</v>
      </c>
      <c r="B86" s="40">
        <v>40</v>
      </c>
      <c r="C86" s="40">
        <v>66</v>
      </c>
      <c r="D86" s="17">
        <f t="shared" si="5"/>
        <v>26</v>
      </c>
      <c r="E86" s="18">
        <f t="shared" si="6"/>
        <v>26</v>
      </c>
      <c r="F86" s="46">
        <f t="shared" si="7"/>
        <v>0</v>
      </c>
      <c r="G86" s="14">
        <f t="shared" si="4"/>
        <v>66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9">
        <v>42740</v>
      </c>
      <c r="B87" s="40">
        <v>37</v>
      </c>
      <c r="C87" s="40">
        <v>66</v>
      </c>
      <c r="D87" s="17">
        <f t="shared" si="5"/>
        <v>29</v>
      </c>
      <c r="E87" s="18">
        <f t="shared" si="6"/>
        <v>29</v>
      </c>
      <c r="F87" s="46">
        <f t="shared" si="7"/>
        <v>0</v>
      </c>
      <c r="G87" s="14">
        <f t="shared" si="4"/>
        <v>66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9">
        <v>42741</v>
      </c>
      <c r="B88" s="40">
        <v>35</v>
      </c>
      <c r="C88" s="40">
        <v>66</v>
      </c>
      <c r="D88" s="17">
        <f t="shared" si="5"/>
        <v>31</v>
      </c>
      <c r="E88" s="18">
        <f t="shared" si="6"/>
        <v>31</v>
      </c>
      <c r="F88" s="46">
        <f t="shared" si="7"/>
        <v>0</v>
      </c>
      <c r="G88" s="14">
        <f t="shared" si="4"/>
        <v>66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9">
        <v>42742</v>
      </c>
      <c r="B89" s="40">
        <v>32</v>
      </c>
      <c r="C89" s="40">
        <v>66</v>
      </c>
      <c r="D89" s="17">
        <f t="shared" si="5"/>
        <v>34</v>
      </c>
      <c r="E89" s="18">
        <f t="shared" si="6"/>
        <v>34</v>
      </c>
      <c r="F89" s="46">
        <f t="shared" si="7"/>
        <v>0</v>
      </c>
      <c r="G89" s="14">
        <f t="shared" si="4"/>
        <v>66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9">
        <v>42743</v>
      </c>
      <c r="B90" s="40">
        <v>30</v>
      </c>
      <c r="C90" s="40">
        <v>63</v>
      </c>
      <c r="D90" s="17">
        <f t="shared" si="5"/>
        <v>33</v>
      </c>
      <c r="E90" s="18">
        <f t="shared" si="6"/>
        <v>33</v>
      </c>
      <c r="F90" s="46">
        <f t="shared" si="7"/>
        <v>3</v>
      </c>
      <c r="G90" s="14">
        <f t="shared" si="4"/>
        <v>63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9">
        <v>42744</v>
      </c>
      <c r="B91" s="40">
        <v>27</v>
      </c>
      <c r="C91" s="40">
        <v>63</v>
      </c>
      <c r="D91" s="17">
        <f t="shared" si="5"/>
        <v>36</v>
      </c>
      <c r="E91" s="18">
        <f t="shared" si="6"/>
        <v>36</v>
      </c>
      <c r="F91" s="46">
        <f t="shared" si="7"/>
        <v>0</v>
      </c>
      <c r="G91" s="14">
        <f t="shared" si="4"/>
        <v>63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9">
        <v>42745</v>
      </c>
      <c r="B92" s="40">
        <v>25</v>
      </c>
      <c r="C92" s="40">
        <v>59</v>
      </c>
      <c r="D92" s="17">
        <f t="shared" si="5"/>
        <v>34</v>
      </c>
      <c r="E92" s="18">
        <f t="shared" si="6"/>
        <v>34</v>
      </c>
      <c r="F92" s="46">
        <f t="shared" si="7"/>
        <v>4</v>
      </c>
      <c r="G92" s="14">
        <f t="shared" si="4"/>
        <v>59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9">
        <v>42746</v>
      </c>
      <c r="B93" s="40">
        <v>22</v>
      </c>
      <c r="C93" s="40">
        <v>59</v>
      </c>
      <c r="D93" s="17">
        <f t="shared" si="5"/>
        <v>37</v>
      </c>
      <c r="E93" s="18">
        <f t="shared" si="6"/>
        <v>37</v>
      </c>
      <c r="F93" s="46">
        <f t="shared" si="7"/>
        <v>0</v>
      </c>
      <c r="G93" s="14">
        <f t="shared" si="4"/>
        <v>59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9">
        <v>42747</v>
      </c>
      <c r="B94" s="40">
        <v>20</v>
      </c>
      <c r="C94" s="40">
        <v>59</v>
      </c>
      <c r="D94" s="17">
        <f t="shared" si="5"/>
        <v>39</v>
      </c>
      <c r="E94" s="18">
        <f t="shared" si="6"/>
        <v>39</v>
      </c>
      <c r="F94" s="46">
        <f t="shared" si="7"/>
        <v>0</v>
      </c>
      <c r="G94" s="14">
        <f t="shared" si="4"/>
        <v>59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9">
        <v>42748</v>
      </c>
      <c r="B95" s="40">
        <v>17</v>
      </c>
      <c r="C95" s="40">
        <v>59</v>
      </c>
      <c r="D95" s="17">
        <f t="shared" si="5"/>
        <v>42</v>
      </c>
      <c r="E95" s="18">
        <f t="shared" si="6"/>
        <v>42</v>
      </c>
      <c r="F95" s="46">
        <f t="shared" si="7"/>
        <v>0</v>
      </c>
      <c r="G95" s="14">
        <f t="shared" si="4"/>
        <v>59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9">
        <v>42749</v>
      </c>
      <c r="B96" s="40">
        <v>15</v>
      </c>
      <c r="C96" s="40">
        <v>59</v>
      </c>
      <c r="D96" s="17">
        <f t="shared" si="5"/>
        <v>44</v>
      </c>
      <c r="E96" s="18">
        <f t="shared" si="6"/>
        <v>44</v>
      </c>
      <c r="F96" s="46">
        <f t="shared" si="7"/>
        <v>0</v>
      </c>
      <c r="G96" s="14">
        <f t="shared" si="4"/>
        <v>59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9">
        <v>42750</v>
      </c>
      <c r="B97" s="40">
        <v>12</v>
      </c>
      <c r="C97" s="40">
        <v>53</v>
      </c>
      <c r="D97" s="17">
        <f t="shared" si="5"/>
        <v>41</v>
      </c>
      <c r="E97" s="18">
        <f t="shared" si="6"/>
        <v>41</v>
      </c>
      <c r="F97" s="46">
        <f t="shared" si="7"/>
        <v>6</v>
      </c>
      <c r="G97" s="14">
        <f t="shared" si="4"/>
        <v>53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9">
        <v>42751</v>
      </c>
      <c r="B98" s="40">
        <v>10</v>
      </c>
      <c r="C98" s="40">
        <v>49</v>
      </c>
      <c r="D98" s="17">
        <f t="shared" si="5"/>
        <v>39</v>
      </c>
      <c r="E98" s="18">
        <f t="shared" si="6"/>
        <v>39</v>
      </c>
      <c r="F98" s="46">
        <f t="shared" si="7"/>
        <v>4</v>
      </c>
      <c r="G98" s="14">
        <f t="shared" si="4"/>
        <v>49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9">
        <v>42752</v>
      </c>
      <c r="B99" s="40">
        <v>7</v>
      </c>
      <c r="C99" s="40">
        <v>48</v>
      </c>
      <c r="D99" s="17">
        <f t="shared" si="5"/>
        <v>41</v>
      </c>
      <c r="E99" s="18">
        <f t="shared" si="6"/>
        <v>41</v>
      </c>
      <c r="F99" s="46">
        <f t="shared" si="7"/>
        <v>1</v>
      </c>
      <c r="G99" s="14">
        <f t="shared" si="4"/>
        <v>48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9">
        <v>42753</v>
      </c>
      <c r="B100" s="40">
        <v>5</v>
      </c>
      <c r="C100" s="40">
        <v>10</v>
      </c>
      <c r="D100" s="17">
        <f t="shared" si="5"/>
        <v>5</v>
      </c>
      <c r="E100" s="18">
        <f t="shared" si="6"/>
        <v>5</v>
      </c>
      <c r="F100" s="46">
        <f t="shared" si="7"/>
        <v>38</v>
      </c>
      <c r="G100" s="14">
        <f t="shared" si="4"/>
        <v>10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9">
        <v>42754</v>
      </c>
      <c r="B101" s="40">
        <v>2</v>
      </c>
      <c r="C101" s="40">
        <v>10</v>
      </c>
      <c r="D101" s="17">
        <f t="shared" si="5"/>
        <v>8</v>
      </c>
      <c r="E101" s="18">
        <f t="shared" si="6"/>
        <v>8</v>
      </c>
      <c r="F101" s="46">
        <f t="shared" si="7"/>
        <v>0</v>
      </c>
      <c r="G101" s="14">
        <f t="shared" si="4"/>
        <v>10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9">
        <v>42755</v>
      </c>
      <c r="B102" s="40">
        <v>0</v>
      </c>
      <c r="C102" s="40">
        <v>0</v>
      </c>
      <c r="D102" s="17">
        <f t="shared" si="5"/>
        <v>0</v>
      </c>
      <c r="E102" s="18">
        <f t="shared" si="6"/>
        <v>0</v>
      </c>
      <c r="F102" s="46">
        <f t="shared" si="7"/>
        <v>10</v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/>
      <c r="E103" s="18"/>
      <c r="F103" s="46" t="str">
        <f t="shared" si="7"/>
        <v/>
      </c>
      <c r="G103" s="14"/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7"/>
        <v/>
      </c>
      <c r="G104" s="14"/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E1" workbookViewId="0">
      <selection activeCell="F1" sqref="F1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120</v>
      </c>
      <c r="K2" s="7">
        <f>B51</f>
        <v>120</v>
      </c>
      <c r="L2" s="5"/>
      <c r="M2" s="5"/>
      <c r="N2" s="5"/>
    </row>
    <row r="3" spans="1:14" ht="15.75" customHeight="1" thickBot="1" x14ac:dyDescent="0.25">
      <c r="A3" s="47">
        <v>42670</v>
      </c>
      <c r="B3" s="48">
        <v>120</v>
      </c>
      <c r="C3" s="48">
        <v>120</v>
      </c>
      <c r="D3" s="17">
        <f t="shared" ref="D3:D30" si="0">C3-B3</f>
        <v>0</v>
      </c>
      <c r="E3" s="18">
        <f t="shared" ref="E3:E30" si="1">IF(D3&gt;0,D3,0)</f>
        <v>0</v>
      </c>
      <c r="F3" s="46"/>
      <c r="G3" s="14">
        <f t="shared" ref="G3:G30" si="2">B3+E3</f>
        <v>120</v>
      </c>
      <c r="H3" s="5"/>
      <c r="I3" s="6" t="s">
        <v>139</v>
      </c>
      <c r="J3" s="7">
        <f>COUNTIF(B3:B48,"&gt;0")</f>
        <v>27</v>
      </c>
      <c r="K3" s="7">
        <f>COUNTIF(B51:B111,"&gt;0")</f>
        <v>51</v>
      </c>
      <c r="L3" s="5"/>
      <c r="M3" s="5"/>
      <c r="N3" s="5"/>
    </row>
    <row r="4" spans="1:14" ht="15.75" customHeight="1" thickBot="1" x14ac:dyDescent="0.25">
      <c r="A4" s="49">
        <v>42671</v>
      </c>
      <c r="B4" s="40">
        <v>116</v>
      </c>
      <c r="C4" s="40">
        <v>104</v>
      </c>
      <c r="D4" s="17">
        <f t="shared" si="0"/>
        <v>-12</v>
      </c>
      <c r="E4" s="18">
        <f t="shared" si="1"/>
        <v>0</v>
      </c>
      <c r="F4" s="46">
        <f>IF(B3,C3-C4,"")</f>
        <v>16</v>
      </c>
      <c r="G4" s="14">
        <f t="shared" si="2"/>
        <v>116</v>
      </c>
      <c r="H4" s="5"/>
      <c r="I4" s="6" t="s">
        <v>2</v>
      </c>
      <c r="J4" s="7">
        <f>MAX(D3:D48)</f>
        <v>25</v>
      </c>
      <c r="K4" s="7">
        <f>MAX(D51:D111)</f>
        <v>21</v>
      </c>
      <c r="L4" s="5" t="s">
        <v>144</v>
      </c>
      <c r="M4" s="5"/>
      <c r="N4" s="5"/>
    </row>
    <row r="5" spans="1:14" ht="15.75" customHeight="1" thickBot="1" x14ac:dyDescent="0.25">
      <c r="A5" s="49">
        <v>42672</v>
      </c>
      <c r="B5" s="40">
        <v>111</v>
      </c>
      <c r="C5" s="40">
        <v>104</v>
      </c>
      <c r="D5" s="17">
        <f t="shared" si="0"/>
        <v>-7</v>
      </c>
      <c r="E5" s="18">
        <f t="shared" si="1"/>
        <v>0</v>
      </c>
      <c r="F5" s="46">
        <f t="shared" ref="F5:F68" si="3">IF(B4,C4-C5,"")</f>
        <v>0</v>
      </c>
      <c r="G5" s="14">
        <f t="shared" si="2"/>
        <v>111</v>
      </c>
      <c r="H5" s="5"/>
      <c r="I5" s="6" t="s">
        <v>3</v>
      </c>
      <c r="J5" s="7">
        <f>MIN(D3:D48)</f>
        <v>-12</v>
      </c>
      <c r="K5" s="7">
        <f>MIN(D51:D111)</f>
        <v>-4</v>
      </c>
      <c r="L5" s="5" t="s">
        <v>145</v>
      </c>
      <c r="M5" s="5"/>
      <c r="N5" s="5"/>
    </row>
    <row r="6" spans="1:14" ht="15.75" customHeight="1" thickBot="1" x14ac:dyDescent="0.25">
      <c r="A6" s="49">
        <v>42673</v>
      </c>
      <c r="B6" s="40">
        <v>107</v>
      </c>
      <c r="C6" s="40">
        <v>104</v>
      </c>
      <c r="D6" s="17">
        <f t="shared" si="0"/>
        <v>-3</v>
      </c>
      <c r="E6" s="18">
        <f t="shared" si="1"/>
        <v>0</v>
      </c>
      <c r="F6" s="46">
        <f t="shared" si="3"/>
        <v>0</v>
      </c>
      <c r="G6" s="14">
        <f t="shared" si="2"/>
        <v>107</v>
      </c>
      <c r="H6" s="5"/>
      <c r="I6" s="6" t="s">
        <v>4</v>
      </c>
      <c r="J6" s="7">
        <f>AVERAGE(D3:D48)</f>
        <v>9.25</v>
      </c>
      <c r="K6" s="7">
        <f>AVERAGE(D51:D111)</f>
        <v>8.6730769230769234</v>
      </c>
      <c r="L6" s="5" t="s">
        <v>0</v>
      </c>
      <c r="M6" s="5"/>
      <c r="N6" s="5"/>
    </row>
    <row r="7" spans="1:14" ht="15.75" customHeight="1" thickBot="1" x14ac:dyDescent="0.25">
      <c r="A7" s="49">
        <v>42674</v>
      </c>
      <c r="B7" s="40">
        <v>102</v>
      </c>
      <c r="C7" s="40">
        <v>104</v>
      </c>
      <c r="D7" s="17">
        <f t="shared" si="0"/>
        <v>2</v>
      </c>
      <c r="E7" s="18">
        <f t="shared" si="1"/>
        <v>2</v>
      </c>
      <c r="F7" s="46">
        <f t="shared" si="3"/>
        <v>0</v>
      </c>
      <c r="G7" s="14">
        <f t="shared" si="2"/>
        <v>104</v>
      </c>
      <c r="H7" s="5"/>
      <c r="I7" s="6" t="s">
        <v>140</v>
      </c>
      <c r="J7" s="7">
        <f>STDEV(D3:D48)</f>
        <v>9.2361006683316074</v>
      </c>
      <c r="K7" s="7">
        <f>STDEV(D51:D111)</f>
        <v>5.9465631987156886</v>
      </c>
      <c r="L7" s="5" t="s">
        <v>191</v>
      </c>
      <c r="M7" s="5"/>
      <c r="N7" s="5"/>
    </row>
    <row r="8" spans="1:14" ht="15.75" customHeight="1" thickBot="1" x14ac:dyDescent="0.25">
      <c r="A8" s="49">
        <v>42675</v>
      </c>
      <c r="B8" s="40">
        <v>98</v>
      </c>
      <c r="C8" s="40">
        <v>104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104</v>
      </c>
      <c r="H8" s="5"/>
      <c r="I8" s="6" t="s">
        <v>5</v>
      </c>
      <c r="J8" s="8">
        <f>COUNTIF(E3:E48,"&gt;0")/J3</f>
        <v>0.85185185185185186</v>
      </c>
      <c r="K8" s="8">
        <f>COUNTIF(E51:E111,"&gt;0")/K3</f>
        <v>0.96078431372549022</v>
      </c>
      <c r="L8" s="5" t="s">
        <v>146</v>
      </c>
      <c r="M8" s="5"/>
      <c r="N8" s="5"/>
    </row>
    <row r="9" spans="1:14" ht="15.75" customHeight="1" thickBot="1" x14ac:dyDescent="0.25">
      <c r="A9" s="49">
        <v>42676</v>
      </c>
      <c r="B9" s="40">
        <v>93</v>
      </c>
      <c r="C9" s="40">
        <v>96</v>
      </c>
      <c r="D9" s="17">
        <f t="shared" si="0"/>
        <v>3</v>
      </c>
      <c r="E9" s="18">
        <f t="shared" si="1"/>
        <v>3</v>
      </c>
      <c r="F9" s="46">
        <f t="shared" si="3"/>
        <v>8</v>
      </c>
      <c r="G9" s="14">
        <f t="shared" si="2"/>
        <v>96</v>
      </c>
      <c r="H9" s="5"/>
      <c r="I9" s="6" t="s">
        <v>6</v>
      </c>
      <c r="J9" s="9">
        <f>SUM(E3:E48)</f>
        <v>281</v>
      </c>
      <c r="K9" s="10">
        <f>SUM(E51:E111)</f>
        <v>456</v>
      </c>
      <c r="L9" s="5" t="s">
        <v>147</v>
      </c>
      <c r="M9" s="5"/>
      <c r="N9" s="5"/>
    </row>
    <row r="10" spans="1:14" ht="15.75" customHeight="1" thickBot="1" x14ac:dyDescent="0.25">
      <c r="A10" s="49">
        <v>42677</v>
      </c>
      <c r="B10" s="40">
        <v>89</v>
      </c>
      <c r="C10" s="40">
        <v>90</v>
      </c>
      <c r="D10" s="17">
        <f t="shared" si="0"/>
        <v>1</v>
      </c>
      <c r="E10" s="18">
        <f t="shared" si="1"/>
        <v>1</v>
      </c>
      <c r="F10" s="46">
        <f t="shared" si="3"/>
        <v>6</v>
      </c>
      <c r="G10" s="14">
        <f t="shared" si="2"/>
        <v>90</v>
      </c>
      <c r="H10" s="5"/>
      <c r="I10" s="7" t="s">
        <v>69</v>
      </c>
      <c r="J10" s="7">
        <f>J9/J2</f>
        <v>2.3416666666666668</v>
      </c>
      <c r="K10" s="7">
        <f>K9/K2</f>
        <v>3.8</v>
      </c>
      <c r="L10" s="5" t="s">
        <v>148</v>
      </c>
      <c r="M10" s="5"/>
      <c r="N10" s="5"/>
    </row>
    <row r="11" spans="1:14" ht="15.75" customHeight="1" thickBot="1" x14ac:dyDescent="0.25">
      <c r="A11" s="49">
        <v>42678</v>
      </c>
      <c r="B11" s="40">
        <v>84</v>
      </c>
      <c r="C11" s="40">
        <v>90</v>
      </c>
      <c r="D11" s="17">
        <f t="shared" si="0"/>
        <v>6</v>
      </c>
      <c r="E11" s="18">
        <f t="shared" si="1"/>
        <v>6</v>
      </c>
      <c r="F11" s="46">
        <f t="shared" si="3"/>
        <v>0</v>
      </c>
      <c r="G11" s="14">
        <f t="shared" si="2"/>
        <v>90</v>
      </c>
      <c r="H11" s="5"/>
      <c r="I11" s="7" t="s">
        <v>141</v>
      </c>
      <c r="J11" s="7">
        <f>SUM(C3:C48)/SUM(B3:B48)</f>
        <v>1.1541666666666666</v>
      </c>
      <c r="K11" s="7">
        <f>SUM(C51:C111)/SUM(B51:B111)</f>
        <v>1.144551282051282</v>
      </c>
      <c r="L11" s="5" t="s">
        <v>149</v>
      </c>
      <c r="M11" s="5"/>
      <c r="N11" s="5"/>
    </row>
    <row r="12" spans="1:14" ht="15.75" customHeight="1" thickBot="1" x14ac:dyDescent="0.25">
      <c r="A12" s="49">
        <v>42679</v>
      </c>
      <c r="B12" s="40">
        <v>80</v>
      </c>
      <c r="C12" s="40">
        <v>90</v>
      </c>
      <c r="D12" s="17">
        <f t="shared" si="0"/>
        <v>10</v>
      </c>
      <c r="E12" s="18">
        <f t="shared" si="1"/>
        <v>10</v>
      </c>
      <c r="F12" s="46">
        <f t="shared" si="3"/>
        <v>0</v>
      </c>
      <c r="G12" s="14">
        <f t="shared" si="2"/>
        <v>90</v>
      </c>
      <c r="H12" s="5"/>
      <c r="I12" s="11" t="s">
        <v>142</v>
      </c>
      <c r="J12" s="7">
        <v>9.75</v>
      </c>
      <c r="K12" s="7">
        <v>8.64</v>
      </c>
      <c r="L12" s="5"/>
      <c r="M12" s="5"/>
      <c r="N12" s="5"/>
    </row>
    <row r="13" spans="1:14" ht="15.75" customHeight="1" thickBot="1" x14ac:dyDescent="0.25">
      <c r="A13" s="49">
        <v>42680</v>
      </c>
      <c r="B13" s="40">
        <v>76</v>
      </c>
      <c r="C13" s="40">
        <v>87</v>
      </c>
      <c r="D13" s="17">
        <f t="shared" si="0"/>
        <v>11</v>
      </c>
      <c r="E13" s="18">
        <f t="shared" si="1"/>
        <v>11</v>
      </c>
      <c r="F13" s="46">
        <f t="shared" si="3"/>
        <v>3</v>
      </c>
      <c r="G13" s="14">
        <f t="shared" si="2"/>
        <v>87</v>
      </c>
      <c r="H13" s="5"/>
      <c r="I13" s="7" t="s">
        <v>143</v>
      </c>
      <c r="J13" s="23">
        <f>1/J11</f>
        <v>0.86642599277978349</v>
      </c>
      <c r="K13" s="23">
        <f>1/K11</f>
        <v>0.87370484458134978</v>
      </c>
      <c r="L13" s="5"/>
      <c r="M13" s="5"/>
      <c r="N13" s="5"/>
    </row>
    <row r="14" spans="1:14" ht="15.75" customHeight="1" thickBot="1" x14ac:dyDescent="0.25">
      <c r="A14" s="49">
        <v>42681</v>
      </c>
      <c r="B14" s="40">
        <v>71</v>
      </c>
      <c r="C14" s="40">
        <v>86</v>
      </c>
      <c r="D14" s="17">
        <f t="shared" si="0"/>
        <v>15</v>
      </c>
      <c r="E14" s="18">
        <f t="shared" si="1"/>
        <v>15</v>
      </c>
      <c r="F14" s="46">
        <f t="shared" si="3"/>
        <v>1</v>
      </c>
      <c r="G14" s="14">
        <f t="shared" si="2"/>
        <v>86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thickBot="1" x14ac:dyDescent="0.25">
      <c r="A15" s="49">
        <v>42682</v>
      </c>
      <c r="B15" s="40">
        <v>67</v>
      </c>
      <c r="C15" s="40">
        <v>76</v>
      </c>
      <c r="D15" s="17">
        <f t="shared" si="0"/>
        <v>9</v>
      </c>
      <c r="E15" s="18">
        <f t="shared" si="1"/>
        <v>9</v>
      </c>
      <c r="F15" s="46">
        <f t="shared" si="3"/>
        <v>10</v>
      </c>
      <c r="G15" s="14">
        <f t="shared" si="2"/>
        <v>76</v>
      </c>
      <c r="H15" s="5"/>
      <c r="I15" s="7" t="s">
        <v>266</v>
      </c>
      <c r="J15" s="7">
        <f>(SUMPRODUCT(D3:D48,D3:D48))/J2</f>
        <v>39.158333333333331</v>
      </c>
      <c r="K15" s="7">
        <f>(SUMPRODUCT(D51:D111,D51:D111))/K2</f>
        <v>47.625</v>
      </c>
      <c r="L15" s="5"/>
      <c r="M15" s="5"/>
      <c r="N15" s="5"/>
    </row>
    <row r="16" spans="1:14" ht="15.75" customHeight="1" thickBot="1" x14ac:dyDescent="0.25">
      <c r="A16" s="49">
        <v>42683</v>
      </c>
      <c r="B16" s="40">
        <v>62</v>
      </c>
      <c r="C16" s="40">
        <v>74</v>
      </c>
      <c r="D16" s="17">
        <f t="shared" si="0"/>
        <v>12</v>
      </c>
      <c r="E16" s="18">
        <f t="shared" si="1"/>
        <v>12</v>
      </c>
      <c r="F16" s="46">
        <f t="shared" si="3"/>
        <v>2</v>
      </c>
      <c r="G16" s="14">
        <f t="shared" si="2"/>
        <v>74</v>
      </c>
      <c r="H16" s="5"/>
      <c r="I16" s="7" t="s">
        <v>267</v>
      </c>
      <c r="J16" s="7">
        <f>ABS(1-J13)</f>
        <v>0.13357400722021651</v>
      </c>
      <c r="K16" s="7">
        <f>ABS(1-K13)</f>
        <v>0.12629515541865022</v>
      </c>
      <c r="L16" s="5"/>
      <c r="M16" s="5"/>
      <c r="N16" s="5"/>
    </row>
    <row r="17" spans="1:14" ht="15.75" customHeight="1" thickBot="1" x14ac:dyDescent="0.25">
      <c r="A17" s="49">
        <v>42684</v>
      </c>
      <c r="B17" s="40">
        <v>58</v>
      </c>
      <c r="C17" s="40">
        <v>65</v>
      </c>
      <c r="D17" s="17">
        <f t="shared" si="0"/>
        <v>7</v>
      </c>
      <c r="E17" s="18">
        <f t="shared" si="1"/>
        <v>7</v>
      </c>
      <c r="F17" s="46">
        <f t="shared" si="3"/>
        <v>9</v>
      </c>
      <c r="G17" s="14">
        <f t="shared" si="2"/>
        <v>65</v>
      </c>
      <c r="H17" s="5"/>
      <c r="I17" s="7" t="s">
        <v>287</v>
      </c>
      <c r="J17" s="26">
        <f>J2/J3</f>
        <v>4.4444444444444446</v>
      </c>
      <c r="K17" s="26">
        <f>K2/K3</f>
        <v>2.3529411764705883</v>
      </c>
      <c r="L17" s="5"/>
      <c r="M17" s="5"/>
      <c r="N17" s="5"/>
    </row>
    <row r="18" spans="1:14" ht="15.75" customHeight="1" thickBot="1" x14ac:dyDescent="0.25">
      <c r="A18" s="49">
        <v>42685</v>
      </c>
      <c r="B18" s="40">
        <v>53</v>
      </c>
      <c r="C18" s="40">
        <v>62</v>
      </c>
      <c r="D18" s="17">
        <f t="shared" si="0"/>
        <v>9</v>
      </c>
      <c r="E18" s="18">
        <f t="shared" si="1"/>
        <v>9</v>
      </c>
      <c r="F18" s="46">
        <f t="shared" si="3"/>
        <v>3</v>
      </c>
      <c r="G18" s="14">
        <f t="shared" si="2"/>
        <v>62</v>
      </c>
      <c r="H18" s="5"/>
      <c r="I18" s="7" t="s">
        <v>314</v>
      </c>
      <c r="J18" s="26">
        <f>STDEV(F3:F48)</f>
        <v>4.8384146587757861</v>
      </c>
      <c r="K18" s="26">
        <f>STDEV(F51:F111)</f>
        <v>2.4371310681080032</v>
      </c>
      <c r="L18" s="5"/>
      <c r="M18" s="5"/>
      <c r="N18" s="5"/>
    </row>
    <row r="19" spans="1:14" ht="15.75" customHeight="1" thickBot="1" x14ac:dyDescent="0.25">
      <c r="A19" s="49">
        <v>42686</v>
      </c>
      <c r="B19" s="40">
        <v>49</v>
      </c>
      <c r="C19" s="40">
        <v>62</v>
      </c>
      <c r="D19" s="17">
        <f t="shared" si="0"/>
        <v>13</v>
      </c>
      <c r="E19" s="18">
        <f t="shared" si="1"/>
        <v>13</v>
      </c>
      <c r="F19" s="46">
        <f t="shared" si="3"/>
        <v>0</v>
      </c>
      <c r="G19" s="14">
        <f t="shared" si="2"/>
        <v>62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9">
        <v>42687</v>
      </c>
      <c r="B20" s="40">
        <v>44</v>
      </c>
      <c r="C20" s="40">
        <v>62</v>
      </c>
      <c r="D20" s="17">
        <f t="shared" si="0"/>
        <v>18</v>
      </c>
      <c r="E20" s="18">
        <f t="shared" si="1"/>
        <v>18</v>
      </c>
      <c r="F20" s="46">
        <f t="shared" si="3"/>
        <v>0</v>
      </c>
      <c r="G20" s="14">
        <f t="shared" si="2"/>
        <v>62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9">
        <v>42688</v>
      </c>
      <c r="B21" s="40">
        <v>40</v>
      </c>
      <c r="C21" s="40">
        <v>61</v>
      </c>
      <c r="D21" s="17">
        <f t="shared" si="0"/>
        <v>21</v>
      </c>
      <c r="E21" s="18">
        <f t="shared" si="1"/>
        <v>21</v>
      </c>
      <c r="F21" s="46">
        <f t="shared" si="3"/>
        <v>1</v>
      </c>
      <c r="G21" s="14">
        <f t="shared" si="2"/>
        <v>61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9">
        <v>42689</v>
      </c>
      <c r="B22" s="40">
        <v>36</v>
      </c>
      <c r="C22" s="40">
        <v>58</v>
      </c>
      <c r="D22" s="17">
        <f t="shared" si="0"/>
        <v>22</v>
      </c>
      <c r="E22" s="18">
        <f t="shared" si="1"/>
        <v>22</v>
      </c>
      <c r="F22" s="46">
        <f t="shared" si="3"/>
        <v>3</v>
      </c>
      <c r="G22" s="14">
        <f t="shared" si="2"/>
        <v>58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9">
        <v>42690</v>
      </c>
      <c r="B23" s="40">
        <v>31</v>
      </c>
      <c r="C23" s="40">
        <v>56</v>
      </c>
      <c r="D23" s="17">
        <f t="shared" si="0"/>
        <v>25</v>
      </c>
      <c r="E23" s="18">
        <f t="shared" si="1"/>
        <v>25</v>
      </c>
      <c r="F23" s="46">
        <f t="shared" si="3"/>
        <v>2</v>
      </c>
      <c r="G23" s="14">
        <f t="shared" si="2"/>
        <v>56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9">
        <v>42691</v>
      </c>
      <c r="B24" s="40">
        <v>27</v>
      </c>
      <c r="C24" s="40">
        <v>47</v>
      </c>
      <c r="D24" s="17">
        <f t="shared" si="0"/>
        <v>20</v>
      </c>
      <c r="E24" s="18">
        <f t="shared" si="1"/>
        <v>20</v>
      </c>
      <c r="F24" s="46">
        <f t="shared" si="3"/>
        <v>9</v>
      </c>
      <c r="G24" s="14">
        <f t="shared" si="2"/>
        <v>47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9">
        <v>42692</v>
      </c>
      <c r="B25" s="40">
        <v>22</v>
      </c>
      <c r="C25" s="40">
        <v>40</v>
      </c>
      <c r="D25" s="17">
        <f t="shared" si="0"/>
        <v>18</v>
      </c>
      <c r="E25" s="18">
        <f t="shared" si="1"/>
        <v>18</v>
      </c>
      <c r="F25" s="46">
        <f t="shared" si="3"/>
        <v>7</v>
      </c>
      <c r="G25" s="14">
        <f t="shared" si="2"/>
        <v>40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9">
        <v>42693</v>
      </c>
      <c r="B26" s="40">
        <v>18</v>
      </c>
      <c r="C26" s="40">
        <v>39</v>
      </c>
      <c r="D26" s="17">
        <f t="shared" si="0"/>
        <v>21</v>
      </c>
      <c r="E26" s="18">
        <f t="shared" si="1"/>
        <v>21</v>
      </c>
      <c r="F26" s="46">
        <f t="shared" si="3"/>
        <v>1</v>
      </c>
      <c r="G26" s="14">
        <f t="shared" si="2"/>
        <v>39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9">
        <v>42694</v>
      </c>
      <c r="B27" s="40">
        <v>13</v>
      </c>
      <c r="C27" s="40">
        <v>30</v>
      </c>
      <c r="D27" s="17">
        <f t="shared" si="0"/>
        <v>17</v>
      </c>
      <c r="E27" s="18">
        <f t="shared" si="1"/>
        <v>17</v>
      </c>
      <c r="F27" s="46">
        <f t="shared" si="3"/>
        <v>9</v>
      </c>
      <c r="G27" s="14">
        <f t="shared" si="2"/>
        <v>30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9">
        <v>42695</v>
      </c>
      <c r="B28" s="40">
        <v>9</v>
      </c>
      <c r="C28" s="40">
        <v>16</v>
      </c>
      <c r="D28" s="17">
        <f t="shared" si="0"/>
        <v>7</v>
      </c>
      <c r="E28" s="18">
        <f t="shared" si="1"/>
        <v>7</v>
      </c>
      <c r="F28" s="46">
        <f t="shared" si="3"/>
        <v>14</v>
      </c>
      <c r="G28" s="14">
        <f t="shared" si="2"/>
        <v>16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9">
        <v>42696</v>
      </c>
      <c r="B29" s="40">
        <v>4</v>
      </c>
      <c r="C29" s="40">
        <v>12</v>
      </c>
      <c r="D29" s="17">
        <f t="shared" si="0"/>
        <v>8</v>
      </c>
      <c r="E29" s="18">
        <f t="shared" si="1"/>
        <v>8</v>
      </c>
      <c r="F29" s="46">
        <f t="shared" si="3"/>
        <v>4</v>
      </c>
      <c r="G29" s="14">
        <f t="shared" si="2"/>
        <v>12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9">
        <v>42697</v>
      </c>
      <c r="B30" s="40">
        <v>0</v>
      </c>
      <c r="C30" s="40">
        <v>0</v>
      </c>
      <c r="D30" s="17">
        <f t="shared" si="0"/>
        <v>0</v>
      </c>
      <c r="E30" s="18">
        <f t="shared" si="1"/>
        <v>0</v>
      </c>
      <c r="F30" s="46">
        <f t="shared" si="3"/>
        <v>12</v>
      </c>
      <c r="G30" s="14">
        <f t="shared" si="2"/>
        <v>0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/>
      <c r="B31" s="16"/>
      <c r="C31" s="16"/>
      <c r="D31" s="17"/>
      <c r="E31" s="18"/>
      <c r="F31" s="46" t="str">
        <f t="shared" si="3"/>
        <v/>
      </c>
      <c r="G31" s="14"/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/>
      <c r="B32" s="16"/>
      <c r="C32" s="16"/>
      <c r="D32" s="17"/>
      <c r="E32" s="18"/>
      <c r="F32" s="46" t="str">
        <f t="shared" si="3"/>
        <v/>
      </c>
      <c r="G32" s="14"/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/>
      <c r="B33" s="16"/>
      <c r="C33" s="16"/>
      <c r="D33" s="17"/>
      <c r="E33" s="18"/>
      <c r="F33" s="46" t="str">
        <f t="shared" si="3"/>
        <v/>
      </c>
      <c r="G33" s="14"/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/>
      <c r="B34" s="16"/>
      <c r="C34" s="16"/>
      <c r="D34" s="17"/>
      <c r="E34" s="18"/>
      <c r="F34" s="46" t="str">
        <f t="shared" si="3"/>
        <v/>
      </c>
      <c r="G34" s="14"/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/>
      <c r="B35" s="16"/>
      <c r="C35" s="16"/>
      <c r="D35" s="17"/>
      <c r="E35" s="18"/>
      <c r="F35" s="46" t="str">
        <f t="shared" si="3"/>
        <v/>
      </c>
      <c r="G35" s="14"/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/>
      <c r="B36" s="16"/>
      <c r="C36" s="16"/>
      <c r="D36" s="17"/>
      <c r="E36" s="18"/>
      <c r="F36" s="46" t="str">
        <f t="shared" si="3"/>
        <v/>
      </c>
      <c r="G36" s="14"/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/>
      <c r="E37" s="18"/>
      <c r="F37" s="46" t="str">
        <f t="shared" si="3"/>
        <v/>
      </c>
      <c r="G37" s="14"/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/>
      <c r="E38" s="18"/>
      <c r="F38" s="46" t="str">
        <f t="shared" si="3"/>
        <v/>
      </c>
      <c r="G38" s="14"/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/>
      <c r="E39" s="18"/>
      <c r="F39" s="46" t="str">
        <f t="shared" si="3"/>
        <v/>
      </c>
      <c r="G39" s="14"/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/>
      <c r="E40" s="18"/>
      <c r="F40" s="46" t="str">
        <f t="shared" si="3"/>
        <v/>
      </c>
      <c r="G40" s="14"/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02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7">
        <v>42704</v>
      </c>
      <c r="B51" s="48">
        <v>120</v>
      </c>
      <c r="C51" s="48">
        <v>120</v>
      </c>
      <c r="D51" s="17">
        <f t="shared" ref="D51:D102" si="5">C51-B51</f>
        <v>0</v>
      </c>
      <c r="E51" s="18">
        <f t="shared" ref="E51:E102" si="6">IF(D51&gt;0,D51,0)</f>
        <v>0</v>
      </c>
      <c r="F51" s="46" t="str">
        <f t="shared" si="3"/>
        <v/>
      </c>
      <c r="G51" s="14">
        <f t="shared" si="4"/>
        <v>120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9">
        <v>42705</v>
      </c>
      <c r="B52" s="40">
        <v>118</v>
      </c>
      <c r="C52" s="40">
        <v>114</v>
      </c>
      <c r="D52" s="17">
        <f t="shared" si="5"/>
        <v>-4</v>
      </c>
      <c r="E52" s="18">
        <f t="shared" si="6"/>
        <v>0</v>
      </c>
      <c r="F52" s="46">
        <f t="shared" si="3"/>
        <v>6</v>
      </c>
      <c r="G52" s="14">
        <f t="shared" si="4"/>
        <v>118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9">
        <v>42706</v>
      </c>
      <c r="B53" s="40">
        <v>115</v>
      </c>
      <c r="C53" s="40">
        <v>114</v>
      </c>
      <c r="D53" s="17">
        <f t="shared" si="5"/>
        <v>-1</v>
      </c>
      <c r="E53" s="18">
        <f t="shared" si="6"/>
        <v>0</v>
      </c>
      <c r="F53" s="46">
        <f t="shared" si="3"/>
        <v>0</v>
      </c>
      <c r="G53" s="14">
        <f t="shared" si="4"/>
        <v>115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9">
        <v>42707</v>
      </c>
      <c r="B54" s="40">
        <v>113</v>
      </c>
      <c r="C54" s="40">
        <v>114</v>
      </c>
      <c r="D54" s="17">
        <f t="shared" si="5"/>
        <v>1</v>
      </c>
      <c r="E54" s="18">
        <f t="shared" si="6"/>
        <v>1</v>
      </c>
      <c r="F54" s="46">
        <f t="shared" si="3"/>
        <v>0</v>
      </c>
      <c r="G54" s="14">
        <f t="shared" si="4"/>
        <v>114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9">
        <v>42708</v>
      </c>
      <c r="B55" s="40">
        <v>111</v>
      </c>
      <c r="C55" s="40">
        <v>114</v>
      </c>
      <c r="D55" s="17">
        <f t="shared" si="5"/>
        <v>3</v>
      </c>
      <c r="E55" s="18">
        <f t="shared" si="6"/>
        <v>3</v>
      </c>
      <c r="F55" s="46">
        <f t="shared" si="3"/>
        <v>0</v>
      </c>
      <c r="G55" s="14">
        <f t="shared" si="4"/>
        <v>114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9">
        <v>42709</v>
      </c>
      <c r="B56" s="40">
        <v>108</v>
      </c>
      <c r="C56" s="40">
        <v>114</v>
      </c>
      <c r="D56" s="17">
        <f t="shared" si="5"/>
        <v>6</v>
      </c>
      <c r="E56" s="18">
        <f t="shared" si="6"/>
        <v>6</v>
      </c>
      <c r="F56" s="46">
        <f t="shared" si="3"/>
        <v>0</v>
      </c>
      <c r="G56" s="14">
        <f t="shared" si="4"/>
        <v>114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9">
        <v>42710</v>
      </c>
      <c r="B57" s="40">
        <v>106</v>
      </c>
      <c r="C57" s="40">
        <v>114</v>
      </c>
      <c r="D57" s="17">
        <f t="shared" si="5"/>
        <v>8</v>
      </c>
      <c r="E57" s="18">
        <f t="shared" si="6"/>
        <v>8</v>
      </c>
      <c r="F57" s="46">
        <f t="shared" si="3"/>
        <v>0</v>
      </c>
      <c r="G57" s="14">
        <f t="shared" si="4"/>
        <v>114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9">
        <v>42711</v>
      </c>
      <c r="B58" s="40">
        <v>104</v>
      </c>
      <c r="C58" s="40">
        <v>113</v>
      </c>
      <c r="D58" s="17">
        <f t="shared" si="5"/>
        <v>9</v>
      </c>
      <c r="E58" s="18">
        <f t="shared" si="6"/>
        <v>9</v>
      </c>
      <c r="F58" s="46">
        <f t="shared" si="3"/>
        <v>1</v>
      </c>
      <c r="G58" s="14">
        <f t="shared" si="4"/>
        <v>113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9">
        <v>42712</v>
      </c>
      <c r="B59" s="40">
        <v>101</v>
      </c>
      <c r="C59" s="40">
        <v>107</v>
      </c>
      <c r="D59" s="17">
        <f t="shared" si="5"/>
        <v>6</v>
      </c>
      <c r="E59" s="18">
        <f t="shared" si="6"/>
        <v>6</v>
      </c>
      <c r="F59" s="46">
        <f t="shared" si="3"/>
        <v>6</v>
      </c>
      <c r="G59" s="14">
        <f t="shared" si="4"/>
        <v>107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9">
        <v>42713</v>
      </c>
      <c r="B60" s="40">
        <v>99</v>
      </c>
      <c r="C60" s="40">
        <v>107</v>
      </c>
      <c r="D60" s="17">
        <f t="shared" si="5"/>
        <v>8</v>
      </c>
      <c r="E60" s="18">
        <f t="shared" si="6"/>
        <v>8</v>
      </c>
      <c r="F60" s="46">
        <f t="shared" si="3"/>
        <v>0</v>
      </c>
      <c r="G60" s="14">
        <f t="shared" si="4"/>
        <v>107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9">
        <v>42714</v>
      </c>
      <c r="B61" s="40">
        <v>96</v>
      </c>
      <c r="C61" s="40">
        <v>107</v>
      </c>
      <c r="D61" s="17">
        <f t="shared" si="5"/>
        <v>11</v>
      </c>
      <c r="E61" s="18">
        <f t="shared" si="6"/>
        <v>11</v>
      </c>
      <c r="F61" s="46">
        <f t="shared" si="3"/>
        <v>0</v>
      </c>
      <c r="G61" s="14">
        <f t="shared" si="4"/>
        <v>107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9">
        <v>42715</v>
      </c>
      <c r="B62" s="40">
        <v>94</v>
      </c>
      <c r="C62" s="40">
        <v>107</v>
      </c>
      <c r="D62" s="17">
        <f t="shared" si="5"/>
        <v>13</v>
      </c>
      <c r="E62" s="18">
        <f t="shared" si="6"/>
        <v>13</v>
      </c>
      <c r="F62" s="46">
        <f t="shared" si="3"/>
        <v>0</v>
      </c>
      <c r="G62" s="14">
        <f t="shared" si="4"/>
        <v>107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9">
        <v>42716</v>
      </c>
      <c r="B63" s="40">
        <v>92</v>
      </c>
      <c r="C63" s="40">
        <v>107</v>
      </c>
      <c r="D63" s="17">
        <f t="shared" si="5"/>
        <v>15</v>
      </c>
      <c r="E63" s="18">
        <f t="shared" si="6"/>
        <v>15</v>
      </c>
      <c r="F63" s="46">
        <f t="shared" si="3"/>
        <v>0</v>
      </c>
      <c r="G63" s="14">
        <f t="shared" si="4"/>
        <v>107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9">
        <v>42717</v>
      </c>
      <c r="B64" s="40">
        <v>89</v>
      </c>
      <c r="C64" s="40">
        <v>101</v>
      </c>
      <c r="D64" s="17">
        <f t="shared" si="5"/>
        <v>12</v>
      </c>
      <c r="E64" s="18">
        <f t="shared" si="6"/>
        <v>12</v>
      </c>
      <c r="F64" s="46">
        <f t="shared" si="3"/>
        <v>6</v>
      </c>
      <c r="G64" s="14">
        <f t="shared" si="4"/>
        <v>101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9">
        <v>42718</v>
      </c>
      <c r="B65" s="40">
        <v>87</v>
      </c>
      <c r="C65" s="40">
        <v>96</v>
      </c>
      <c r="D65" s="17">
        <f t="shared" si="5"/>
        <v>9</v>
      </c>
      <c r="E65" s="18">
        <f t="shared" si="6"/>
        <v>9</v>
      </c>
      <c r="F65" s="46">
        <f t="shared" si="3"/>
        <v>5</v>
      </c>
      <c r="G65" s="14">
        <f t="shared" si="4"/>
        <v>96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9">
        <v>42719</v>
      </c>
      <c r="B66" s="40">
        <v>85</v>
      </c>
      <c r="C66" s="40">
        <v>94</v>
      </c>
      <c r="D66" s="17">
        <f t="shared" si="5"/>
        <v>9</v>
      </c>
      <c r="E66" s="18">
        <f t="shared" si="6"/>
        <v>9</v>
      </c>
      <c r="F66" s="46">
        <f t="shared" si="3"/>
        <v>2</v>
      </c>
      <c r="G66" s="14">
        <f t="shared" si="4"/>
        <v>94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9">
        <v>42720</v>
      </c>
      <c r="B67" s="40">
        <v>82</v>
      </c>
      <c r="C67" s="40">
        <v>89</v>
      </c>
      <c r="D67" s="17">
        <f t="shared" si="5"/>
        <v>7</v>
      </c>
      <c r="E67" s="18">
        <f t="shared" si="6"/>
        <v>7</v>
      </c>
      <c r="F67" s="46">
        <f t="shared" si="3"/>
        <v>5</v>
      </c>
      <c r="G67" s="14">
        <f t="shared" si="4"/>
        <v>89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9">
        <v>42721</v>
      </c>
      <c r="B68" s="40">
        <v>80</v>
      </c>
      <c r="C68" s="40">
        <v>86</v>
      </c>
      <c r="D68" s="17">
        <f t="shared" si="5"/>
        <v>6</v>
      </c>
      <c r="E68" s="18">
        <f t="shared" si="6"/>
        <v>6</v>
      </c>
      <c r="F68" s="46">
        <f t="shared" si="3"/>
        <v>3</v>
      </c>
      <c r="G68" s="14">
        <f t="shared" si="4"/>
        <v>86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9">
        <v>42722</v>
      </c>
      <c r="B69" s="40">
        <v>78</v>
      </c>
      <c r="C69" s="40">
        <v>83</v>
      </c>
      <c r="D69" s="17">
        <f t="shared" si="5"/>
        <v>5</v>
      </c>
      <c r="E69" s="18">
        <f t="shared" si="6"/>
        <v>5</v>
      </c>
      <c r="F69" s="46">
        <f t="shared" ref="F69:F111" si="7">IF(B68,C68-C69,"")</f>
        <v>3</v>
      </c>
      <c r="G69" s="14">
        <f t="shared" si="4"/>
        <v>83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9">
        <v>42723</v>
      </c>
      <c r="B70" s="40">
        <v>75</v>
      </c>
      <c r="C70" s="40">
        <v>81</v>
      </c>
      <c r="D70" s="17">
        <f t="shared" si="5"/>
        <v>6</v>
      </c>
      <c r="E70" s="18">
        <f t="shared" si="6"/>
        <v>6</v>
      </c>
      <c r="F70" s="46">
        <f t="shared" si="7"/>
        <v>2</v>
      </c>
      <c r="G70" s="14">
        <f t="shared" si="4"/>
        <v>81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9">
        <v>42724</v>
      </c>
      <c r="B71" s="40">
        <v>73</v>
      </c>
      <c r="C71" s="40">
        <v>79</v>
      </c>
      <c r="D71" s="17">
        <f t="shared" si="5"/>
        <v>6</v>
      </c>
      <c r="E71" s="18">
        <f t="shared" si="6"/>
        <v>6</v>
      </c>
      <c r="F71" s="46">
        <f t="shared" si="7"/>
        <v>2</v>
      </c>
      <c r="G71" s="14">
        <f t="shared" si="4"/>
        <v>79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9">
        <v>42725</v>
      </c>
      <c r="B72" s="40">
        <v>71</v>
      </c>
      <c r="C72" s="40">
        <v>77</v>
      </c>
      <c r="D72" s="17">
        <f t="shared" si="5"/>
        <v>6</v>
      </c>
      <c r="E72" s="18">
        <f t="shared" si="6"/>
        <v>6</v>
      </c>
      <c r="F72" s="46">
        <f t="shared" si="7"/>
        <v>2</v>
      </c>
      <c r="G72" s="14">
        <f t="shared" si="4"/>
        <v>77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9">
        <v>42726</v>
      </c>
      <c r="B73" s="40">
        <v>68</v>
      </c>
      <c r="C73" s="40">
        <v>72</v>
      </c>
      <c r="D73" s="17">
        <f t="shared" si="5"/>
        <v>4</v>
      </c>
      <c r="E73" s="18">
        <f t="shared" si="6"/>
        <v>4</v>
      </c>
      <c r="F73" s="46">
        <f t="shared" si="7"/>
        <v>5</v>
      </c>
      <c r="G73" s="14">
        <f t="shared" si="4"/>
        <v>72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9">
        <v>42727</v>
      </c>
      <c r="B74" s="40">
        <v>66</v>
      </c>
      <c r="C74" s="40">
        <v>72</v>
      </c>
      <c r="D74" s="17">
        <f t="shared" si="5"/>
        <v>6</v>
      </c>
      <c r="E74" s="18">
        <f t="shared" si="6"/>
        <v>6</v>
      </c>
      <c r="F74" s="46">
        <f t="shared" si="7"/>
        <v>0</v>
      </c>
      <c r="G74" s="14">
        <f t="shared" si="4"/>
        <v>72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9">
        <v>42728</v>
      </c>
      <c r="B75" s="40">
        <v>64</v>
      </c>
      <c r="C75" s="40">
        <v>67</v>
      </c>
      <c r="D75" s="17">
        <f t="shared" si="5"/>
        <v>3</v>
      </c>
      <c r="E75" s="18">
        <f t="shared" si="6"/>
        <v>3</v>
      </c>
      <c r="F75" s="46">
        <f t="shared" si="7"/>
        <v>5</v>
      </c>
      <c r="G75" s="14">
        <f t="shared" si="4"/>
        <v>67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9">
        <v>42729</v>
      </c>
      <c r="B76" s="40">
        <v>61</v>
      </c>
      <c r="C76" s="40">
        <v>65</v>
      </c>
      <c r="D76" s="17">
        <f t="shared" si="5"/>
        <v>4</v>
      </c>
      <c r="E76" s="18">
        <f t="shared" si="6"/>
        <v>4</v>
      </c>
      <c r="F76" s="46">
        <f t="shared" si="7"/>
        <v>2</v>
      </c>
      <c r="G76" s="14">
        <f t="shared" si="4"/>
        <v>65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9">
        <v>42730</v>
      </c>
      <c r="B77" s="40">
        <v>59</v>
      </c>
      <c r="C77" s="40">
        <v>65</v>
      </c>
      <c r="D77" s="17">
        <f t="shared" si="5"/>
        <v>6</v>
      </c>
      <c r="E77" s="18">
        <f t="shared" si="6"/>
        <v>6</v>
      </c>
      <c r="F77" s="46">
        <f t="shared" si="7"/>
        <v>0</v>
      </c>
      <c r="G77" s="14">
        <f t="shared" si="4"/>
        <v>65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9">
        <v>42731</v>
      </c>
      <c r="B78" s="40">
        <v>56</v>
      </c>
      <c r="C78" s="40">
        <v>61</v>
      </c>
      <c r="D78" s="17">
        <f t="shared" si="5"/>
        <v>5</v>
      </c>
      <c r="E78" s="18">
        <f t="shared" si="6"/>
        <v>5</v>
      </c>
      <c r="F78" s="46">
        <f t="shared" si="7"/>
        <v>4</v>
      </c>
      <c r="G78" s="14">
        <f t="shared" si="4"/>
        <v>61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9">
        <v>42732</v>
      </c>
      <c r="B79" s="40">
        <v>54</v>
      </c>
      <c r="C79" s="40">
        <v>57</v>
      </c>
      <c r="D79" s="17">
        <f t="shared" si="5"/>
        <v>3</v>
      </c>
      <c r="E79" s="18">
        <f t="shared" si="6"/>
        <v>3</v>
      </c>
      <c r="F79" s="46">
        <f t="shared" si="7"/>
        <v>4</v>
      </c>
      <c r="G79" s="14">
        <f t="shared" si="4"/>
        <v>57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9">
        <v>42733</v>
      </c>
      <c r="B80" s="40">
        <v>52</v>
      </c>
      <c r="C80" s="40">
        <v>53</v>
      </c>
      <c r="D80" s="17">
        <f t="shared" si="5"/>
        <v>1</v>
      </c>
      <c r="E80" s="18">
        <f t="shared" si="6"/>
        <v>1</v>
      </c>
      <c r="F80" s="46">
        <f t="shared" si="7"/>
        <v>4</v>
      </c>
      <c r="G80" s="14">
        <f t="shared" si="4"/>
        <v>53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9">
        <v>42734</v>
      </c>
      <c r="B81" s="40">
        <v>49</v>
      </c>
      <c r="C81" s="40">
        <v>51</v>
      </c>
      <c r="D81" s="17">
        <f t="shared" si="5"/>
        <v>2</v>
      </c>
      <c r="E81" s="18">
        <f t="shared" si="6"/>
        <v>2</v>
      </c>
      <c r="F81" s="46">
        <f t="shared" si="7"/>
        <v>2</v>
      </c>
      <c r="G81" s="14">
        <f t="shared" si="4"/>
        <v>51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9">
        <v>42735</v>
      </c>
      <c r="B82" s="40">
        <v>47</v>
      </c>
      <c r="C82" s="40">
        <v>51</v>
      </c>
      <c r="D82" s="17">
        <f t="shared" si="5"/>
        <v>4</v>
      </c>
      <c r="E82" s="18">
        <f t="shared" si="6"/>
        <v>4</v>
      </c>
      <c r="F82" s="46">
        <f t="shared" si="7"/>
        <v>0</v>
      </c>
      <c r="G82" s="14">
        <f t="shared" si="4"/>
        <v>51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9">
        <v>42736</v>
      </c>
      <c r="B83" s="40">
        <v>45</v>
      </c>
      <c r="C83" s="40">
        <v>51</v>
      </c>
      <c r="D83" s="17">
        <f t="shared" si="5"/>
        <v>6</v>
      </c>
      <c r="E83" s="18">
        <f t="shared" si="6"/>
        <v>6</v>
      </c>
      <c r="F83" s="46">
        <f t="shared" si="7"/>
        <v>0</v>
      </c>
      <c r="G83" s="14">
        <f t="shared" si="4"/>
        <v>51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9">
        <v>42737</v>
      </c>
      <c r="B84" s="40">
        <v>42</v>
      </c>
      <c r="C84" s="40">
        <v>51</v>
      </c>
      <c r="D84" s="17">
        <f t="shared" si="5"/>
        <v>9</v>
      </c>
      <c r="E84" s="18">
        <f t="shared" si="6"/>
        <v>9</v>
      </c>
      <c r="F84" s="46">
        <f t="shared" si="7"/>
        <v>0</v>
      </c>
      <c r="G84" s="14">
        <f t="shared" si="4"/>
        <v>51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9">
        <v>42738</v>
      </c>
      <c r="B85" s="40">
        <v>40</v>
      </c>
      <c r="C85" s="40">
        <v>51</v>
      </c>
      <c r="D85" s="17">
        <f t="shared" si="5"/>
        <v>11</v>
      </c>
      <c r="E85" s="18">
        <f t="shared" si="6"/>
        <v>11</v>
      </c>
      <c r="F85" s="46">
        <f t="shared" si="7"/>
        <v>0</v>
      </c>
      <c r="G85" s="14">
        <f t="shared" si="4"/>
        <v>51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9">
        <v>42739</v>
      </c>
      <c r="B86" s="40">
        <v>38</v>
      </c>
      <c r="C86" s="40">
        <v>49</v>
      </c>
      <c r="D86" s="17">
        <f t="shared" si="5"/>
        <v>11</v>
      </c>
      <c r="E86" s="18">
        <f t="shared" si="6"/>
        <v>11</v>
      </c>
      <c r="F86" s="46">
        <f t="shared" si="7"/>
        <v>2</v>
      </c>
      <c r="G86" s="14">
        <f t="shared" si="4"/>
        <v>49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9">
        <v>42740</v>
      </c>
      <c r="B87" s="40">
        <v>35</v>
      </c>
      <c r="C87" s="40">
        <v>48</v>
      </c>
      <c r="D87" s="17">
        <f t="shared" si="5"/>
        <v>13</v>
      </c>
      <c r="E87" s="18">
        <f t="shared" si="6"/>
        <v>13</v>
      </c>
      <c r="F87" s="46">
        <f t="shared" si="7"/>
        <v>1</v>
      </c>
      <c r="G87" s="14">
        <f t="shared" si="4"/>
        <v>48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9">
        <v>42741</v>
      </c>
      <c r="B88" s="40">
        <v>33</v>
      </c>
      <c r="C88" s="40">
        <v>45</v>
      </c>
      <c r="D88" s="17">
        <f t="shared" si="5"/>
        <v>12</v>
      </c>
      <c r="E88" s="18">
        <f t="shared" si="6"/>
        <v>12</v>
      </c>
      <c r="F88" s="46">
        <f t="shared" si="7"/>
        <v>3</v>
      </c>
      <c r="G88" s="14">
        <f t="shared" si="4"/>
        <v>45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9">
        <v>42742</v>
      </c>
      <c r="B89" s="40">
        <v>31</v>
      </c>
      <c r="C89" s="40">
        <v>44</v>
      </c>
      <c r="D89" s="17">
        <f t="shared" si="5"/>
        <v>13</v>
      </c>
      <c r="E89" s="18">
        <f t="shared" si="6"/>
        <v>13</v>
      </c>
      <c r="F89" s="46">
        <f t="shared" si="7"/>
        <v>1</v>
      </c>
      <c r="G89" s="14">
        <f t="shared" si="4"/>
        <v>44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9">
        <v>42743</v>
      </c>
      <c r="B90" s="40">
        <v>28</v>
      </c>
      <c r="C90" s="40">
        <v>42</v>
      </c>
      <c r="D90" s="17">
        <f t="shared" si="5"/>
        <v>14</v>
      </c>
      <c r="E90" s="18">
        <f t="shared" si="6"/>
        <v>14</v>
      </c>
      <c r="F90" s="46">
        <f t="shared" si="7"/>
        <v>2</v>
      </c>
      <c r="G90" s="14">
        <f t="shared" si="4"/>
        <v>42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9">
        <v>42744</v>
      </c>
      <c r="B91" s="40">
        <v>26</v>
      </c>
      <c r="C91" s="40">
        <v>42</v>
      </c>
      <c r="D91" s="17">
        <f t="shared" si="5"/>
        <v>16</v>
      </c>
      <c r="E91" s="18">
        <f t="shared" si="6"/>
        <v>16</v>
      </c>
      <c r="F91" s="46">
        <f t="shared" si="7"/>
        <v>0</v>
      </c>
      <c r="G91" s="14">
        <f t="shared" si="4"/>
        <v>42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9">
        <v>42745</v>
      </c>
      <c r="B92" s="40">
        <v>24</v>
      </c>
      <c r="C92" s="40">
        <v>42</v>
      </c>
      <c r="D92" s="17">
        <f t="shared" si="5"/>
        <v>18</v>
      </c>
      <c r="E92" s="18">
        <f t="shared" si="6"/>
        <v>18</v>
      </c>
      <c r="F92" s="46">
        <f t="shared" si="7"/>
        <v>0</v>
      </c>
      <c r="G92" s="14">
        <f t="shared" si="4"/>
        <v>42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9">
        <v>42746</v>
      </c>
      <c r="B93" s="40">
        <v>21</v>
      </c>
      <c r="C93" s="40">
        <v>42</v>
      </c>
      <c r="D93" s="17">
        <f t="shared" si="5"/>
        <v>21</v>
      </c>
      <c r="E93" s="18">
        <f t="shared" si="6"/>
        <v>21</v>
      </c>
      <c r="F93" s="46">
        <f t="shared" si="7"/>
        <v>0</v>
      </c>
      <c r="G93" s="14">
        <f t="shared" si="4"/>
        <v>42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9">
        <v>42747</v>
      </c>
      <c r="B94" s="40">
        <v>19</v>
      </c>
      <c r="C94" s="40">
        <v>37</v>
      </c>
      <c r="D94" s="17">
        <f t="shared" si="5"/>
        <v>18</v>
      </c>
      <c r="E94" s="18">
        <f t="shared" si="6"/>
        <v>18</v>
      </c>
      <c r="F94" s="46">
        <f t="shared" si="7"/>
        <v>5</v>
      </c>
      <c r="G94" s="14">
        <f t="shared" si="4"/>
        <v>37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9">
        <v>42748</v>
      </c>
      <c r="B95" s="40">
        <v>16</v>
      </c>
      <c r="C95" s="40">
        <v>34</v>
      </c>
      <c r="D95" s="17">
        <f t="shared" si="5"/>
        <v>18</v>
      </c>
      <c r="E95" s="18">
        <f t="shared" si="6"/>
        <v>18</v>
      </c>
      <c r="F95" s="46">
        <f t="shared" si="7"/>
        <v>3</v>
      </c>
      <c r="G95" s="14">
        <f t="shared" si="4"/>
        <v>34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9">
        <v>42749</v>
      </c>
      <c r="B96" s="40">
        <v>14</v>
      </c>
      <c r="C96" s="40">
        <v>30</v>
      </c>
      <c r="D96" s="17">
        <f t="shared" si="5"/>
        <v>16</v>
      </c>
      <c r="E96" s="18">
        <f t="shared" si="6"/>
        <v>16</v>
      </c>
      <c r="F96" s="46">
        <f t="shared" si="7"/>
        <v>4</v>
      </c>
      <c r="G96" s="14">
        <f t="shared" si="4"/>
        <v>30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9">
        <v>42750</v>
      </c>
      <c r="B97" s="40">
        <v>12</v>
      </c>
      <c r="C97" s="40">
        <v>30</v>
      </c>
      <c r="D97" s="17">
        <f t="shared" si="5"/>
        <v>18</v>
      </c>
      <c r="E97" s="18">
        <f t="shared" si="6"/>
        <v>18</v>
      </c>
      <c r="F97" s="46">
        <f t="shared" si="7"/>
        <v>0</v>
      </c>
      <c r="G97" s="14">
        <f t="shared" si="4"/>
        <v>30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9">
        <v>42751</v>
      </c>
      <c r="B98" s="40">
        <v>9</v>
      </c>
      <c r="C98" s="40">
        <v>30</v>
      </c>
      <c r="D98" s="17">
        <f t="shared" si="5"/>
        <v>21</v>
      </c>
      <c r="E98" s="18">
        <f t="shared" si="6"/>
        <v>21</v>
      </c>
      <c r="F98" s="46">
        <f t="shared" si="7"/>
        <v>0</v>
      </c>
      <c r="G98" s="14">
        <f t="shared" si="4"/>
        <v>30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9">
        <v>42752</v>
      </c>
      <c r="B99" s="40">
        <v>7</v>
      </c>
      <c r="C99" s="40">
        <v>24</v>
      </c>
      <c r="D99" s="17">
        <f t="shared" si="5"/>
        <v>17</v>
      </c>
      <c r="E99" s="18">
        <f t="shared" si="6"/>
        <v>17</v>
      </c>
      <c r="F99" s="46">
        <f t="shared" si="7"/>
        <v>6</v>
      </c>
      <c r="G99" s="14">
        <f t="shared" si="4"/>
        <v>24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9">
        <v>42753</v>
      </c>
      <c r="B100" s="40">
        <v>5</v>
      </c>
      <c r="C100" s="40">
        <v>17</v>
      </c>
      <c r="D100" s="17">
        <f t="shared" si="5"/>
        <v>12</v>
      </c>
      <c r="E100" s="18">
        <f t="shared" si="6"/>
        <v>12</v>
      </c>
      <c r="F100" s="46">
        <f t="shared" si="7"/>
        <v>7</v>
      </c>
      <c r="G100" s="14">
        <f t="shared" si="4"/>
        <v>17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9">
        <v>42754</v>
      </c>
      <c r="B101" s="40">
        <v>2</v>
      </c>
      <c r="C101" s="40">
        <v>8</v>
      </c>
      <c r="D101" s="17">
        <f t="shared" si="5"/>
        <v>6</v>
      </c>
      <c r="E101" s="18">
        <f t="shared" si="6"/>
        <v>6</v>
      </c>
      <c r="F101" s="46">
        <f t="shared" si="7"/>
        <v>9</v>
      </c>
      <c r="G101" s="14">
        <f t="shared" si="4"/>
        <v>8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9">
        <v>42755</v>
      </c>
      <c r="B102" s="40">
        <v>0</v>
      </c>
      <c r="C102" s="40">
        <v>2</v>
      </c>
      <c r="D102" s="17">
        <f t="shared" si="5"/>
        <v>2</v>
      </c>
      <c r="E102" s="18">
        <f t="shared" si="6"/>
        <v>2</v>
      </c>
      <c r="F102" s="46">
        <f t="shared" si="7"/>
        <v>6</v>
      </c>
      <c r="G102" s="14">
        <f t="shared" si="4"/>
        <v>2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/>
      <c r="E103" s="18"/>
      <c r="F103" s="46" t="str">
        <f t="shared" si="7"/>
        <v/>
      </c>
      <c r="G103" s="14"/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7"/>
        <v/>
      </c>
      <c r="G104" s="14"/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E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138</v>
      </c>
      <c r="K2" s="7">
        <f>B51</f>
        <v>182</v>
      </c>
      <c r="L2" s="5"/>
      <c r="M2" s="5"/>
      <c r="N2" s="5"/>
    </row>
    <row r="3" spans="1:14" ht="15.75" customHeight="1" thickBot="1" x14ac:dyDescent="0.25">
      <c r="A3" s="50" t="s">
        <v>296</v>
      </c>
      <c r="B3" s="48">
        <v>138</v>
      </c>
      <c r="C3" s="48">
        <v>138</v>
      </c>
      <c r="D3" s="17">
        <f t="shared" ref="D3:D32" si="0">C3-B3</f>
        <v>0</v>
      </c>
      <c r="E3" s="18">
        <f t="shared" ref="E3:E32" si="1">IF(D3&gt;0,D3,0)</f>
        <v>0</v>
      </c>
      <c r="F3" s="46"/>
      <c r="G3" s="14">
        <f t="shared" ref="G3:G32" si="2">B3+E3</f>
        <v>138</v>
      </c>
      <c r="H3" s="5"/>
      <c r="I3" s="6" t="s">
        <v>139</v>
      </c>
      <c r="J3" s="7">
        <f>COUNTIF(B3:B48,"&gt;0")</f>
        <v>29</v>
      </c>
      <c r="K3" s="7">
        <f>COUNTIF(B51:B111,"&gt;0")</f>
        <v>51</v>
      </c>
      <c r="L3" s="5"/>
      <c r="M3" s="5"/>
      <c r="N3" s="5"/>
    </row>
    <row r="4" spans="1:14" ht="15.75" customHeight="1" thickBot="1" x14ac:dyDescent="0.25">
      <c r="A4" s="51" t="s">
        <v>297</v>
      </c>
      <c r="B4" s="40">
        <v>133</v>
      </c>
      <c r="C4" s="40">
        <v>131</v>
      </c>
      <c r="D4" s="17">
        <f t="shared" si="0"/>
        <v>-2</v>
      </c>
      <c r="E4" s="18">
        <f t="shared" si="1"/>
        <v>0</v>
      </c>
      <c r="F4" s="46">
        <f>IF(B3,C3-C4,"")</f>
        <v>7</v>
      </c>
      <c r="G4" s="14">
        <f t="shared" si="2"/>
        <v>133</v>
      </c>
      <c r="H4" s="5"/>
      <c r="I4" s="6" t="s">
        <v>2</v>
      </c>
      <c r="J4" s="7">
        <f>MAX(D3:D48)</f>
        <v>26</v>
      </c>
      <c r="K4" s="7">
        <f>MAX(D51:D111)</f>
        <v>50</v>
      </c>
      <c r="L4" s="5" t="s">
        <v>144</v>
      </c>
      <c r="M4" s="5"/>
      <c r="N4" s="5"/>
    </row>
    <row r="5" spans="1:14" ht="15.75" customHeight="1" thickBot="1" x14ac:dyDescent="0.25">
      <c r="A5" s="51" t="s">
        <v>298</v>
      </c>
      <c r="B5" s="40">
        <v>128</v>
      </c>
      <c r="C5" s="40">
        <v>131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131</v>
      </c>
      <c r="H5" s="5"/>
      <c r="I5" s="6" t="s">
        <v>3</v>
      </c>
      <c r="J5" s="7">
        <f>MIN(D3:D48)</f>
        <v>-5</v>
      </c>
      <c r="K5" s="7">
        <f>MIN(D51:D111)</f>
        <v>-8</v>
      </c>
      <c r="L5" s="5" t="s">
        <v>145</v>
      </c>
      <c r="M5" s="5"/>
      <c r="N5" s="5"/>
    </row>
    <row r="6" spans="1:14" ht="15.75" customHeight="1" thickBot="1" x14ac:dyDescent="0.25">
      <c r="A6" s="51" t="s">
        <v>299</v>
      </c>
      <c r="B6" s="40">
        <v>123</v>
      </c>
      <c r="C6" s="40">
        <v>120</v>
      </c>
      <c r="D6" s="17">
        <f t="shared" si="0"/>
        <v>-3</v>
      </c>
      <c r="E6" s="18">
        <f t="shared" si="1"/>
        <v>0</v>
      </c>
      <c r="F6" s="46">
        <f t="shared" si="3"/>
        <v>11</v>
      </c>
      <c r="G6" s="14">
        <f t="shared" si="2"/>
        <v>123</v>
      </c>
      <c r="H6" s="5"/>
      <c r="I6" s="6" t="s">
        <v>4</v>
      </c>
      <c r="J6" s="7">
        <f>AVERAGE(D3:D48)</f>
        <v>10.566666666666666</v>
      </c>
      <c r="K6" s="7">
        <f>AVERAGE(D51:D111)</f>
        <v>18.423076923076923</v>
      </c>
      <c r="L6" s="5" t="s">
        <v>0</v>
      </c>
      <c r="M6" s="5"/>
      <c r="N6" s="5"/>
    </row>
    <row r="7" spans="1:14" ht="15.75" customHeight="1" thickBot="1" x14ac:dyDescent="0.25">
      <c r="A7" s="51" t="s">
        <v>300</v>
      </c>
      <c r="B7" s="40">
        <v>119</v>
      </c>
      <c r="C7" s="40">
        <v>120</v>
      </c>
      <c r="D7" s="17">
        <f t="shared" si="0"/>
        <v>1</v>
      </c>
      <c r="E7" s="18">
        <f t="shared" si="1"/>
        <v>1</v>
      </c>
      <c r="F7" s="46">
        <f t="shared" si="3"/>
        <v>0</v>
      </c>
      <c r="G7" s="14">
        <f t="shared" si="2"/>
        <v>120</v>
      </c>
      <c r="H7" s="5"/>
      <c r="I7" s="6" t="s">
        <v>140</v>
      </c>
      <c r="J7" s="7">
        <f>STDEV(D3:D48)</f>
        <v>9.3132583776675819</v>
      </c>
      <c r="K7" s="7">
        <f>STDEV(D51:D111)</f>
        <v>18.515860878511649</v>
      </c>
      <c r="L7" s="5" t="s">
        <v>191</v>
      </c>
      <c r="M7" s="5"/>
      <c r="N7" s="5"/>
    </row>
    <row r="8" spans="1:14" ht="15.75" customHeight="1" thickBot="1" x14ac:dyDescent="0.25">
      <c r="A8" s="51" t="s">
        <v>301</v>
      </c>
      <c r="B8" s="40">
        <v>114</v>
      </c>
      <c r="C8" s="40">
        <v>120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120</v>
      </c>
      <c r="H8" s="5"/>
      <c r="I8" s="6" t="s">
        <v>5</v>
      </c>
      <c r="J8" s="8">
        <f>COUNTIF(E3:E48,"&gt;0")/J3</f>
        <v>0.7931034482758621</v>
      </c>
      <c r="K8" s="8">
        <f>COUNTIF(E51:E111,"&gt;0")/K3</f>
        <v>0.76470588235294112</v>
      </c>
      <c r="L8" s="5" t="s">
        <v>146</v>
      </c>
      <c r="M8" s="5"/>
      <c r="N8" s="5"/>
    </row>
    <row r="9" spans="1:14" ht="15.75" customHeight="1" thickBot="1" x14ac:dyDescent="0.25">
      <c r="A9" s="51" t="s">
        <v>302</v>
      </c>
      <c r="B9" s="40">
        <v>109</v>
      </c>
      <c r="C9" s="40">
        <v>120</v>
      </c>
      <c r="D9" s="17">
        <f t="shared" si="0"/>
        <v>11</v>
      </c>
      <c r="E9" s="18">
        <f t="shared" si="1"/>
        <v>11</v>
      </c>
      <c r="F9" s="46">
        <f t="shared" si="3"/>
        <v>0</v>
      </c>
      <c r="G9" s="14">
        <f t="shared" si="2"/>
        <v>120</v>
      </c>
      <c r="H9" s="5"/>
      <c r="I9" s="6" t="s">
        <v>6</v>
      </c>
      <c r="J9" s="9">
        <f>SUM(E3:E48)</f>
        <v>335</v>
      </c>
      <c r="K9" s="10">
        <f>SUM(E51:E111)</f>
        <v>991</v>
      </c>
      <c r="L9" s="5" t="s">
        <v>147</v>
      </c>
      <c r="M9" s="5"/>
      <c r="N9" s="5"/>
    </row>
    <row r="10" spans="1:14" ht="15.75" customHeight="1" thickBot="1" x14ac:dyDescent="0.25">
      <c r="A10" s="49">
        <v>42380</v>
      </c>
      <c r="B10" s="40">
        <v>104</v>
      </c>
      <c r="C10" s="40">
        <v>120</v>
      </c>
      <c r="D10" s="17">
        <f t="shared" si="0"/>
        <v>16</v>
      </c>
      <c r="E10" s="18">
        <f t="shared" si="1"/>
        <v>16</v>
      </c>
      <c r="F10" s="46">
        <f t="shared" si="3"/>
        <v>0</v>
      </c>
      <c r="G10" s="14">
        <f t="shared" si="2"/>
        <v>120</v>
      </c>
      <c r="H10" s="5"/>
      <c r="I10" s="7" t="s">
        <v>69</v>
      </c>
      <c r="J10" s="7">
        <f>J9/J2</f>
        <v>2.4275362318840581</v>
      </c>
      <c r="K10" s="7">
        <f>K9/K2</f>
        <v>5.4450549450549453</v>
      </c>
      <c r="L10" s="5" t="s">
        <v>148</v>
      </c>
      <c r="M10" s="5"/>
      <c r="N10" s="5"/>
    </row>
    <row r="11" spans="1:14" ht="15.75" customHeight="1" thickBot="1" x14ac:dyDescent="0.25">
      <c r="A11" s="49">
        <v>42411</v>
      </c>
      <c r="B11" s="40">
        <v>100</v>
      </c>
      <c r="C11" s="40">
        <v>118</v>
      </c>
      <c r="D11" s="17">
        <f t="shared" si="0"/>
        <v>18</v>
      </c>
      <c r="E11" s="18">
        <f t="shared" si="1"/>
        <v>18</v>
      </c>
      <c r="F11" s="46">
        <f t="shared" si="3"/>
        <v>2</v>
      </c>
      <c r="G11" s="14">
        <f t="shared" si="2"/>
        <v>118</v>
      </c>
      <c r="H11" s="5"/>
      <c r="I11" s="7" t="s">
        <v>141</v>
      </c>
      <c r="J11" s="7">
        <f>SUM(C3:C48)/SUM(B3:B48)</f>
        <v>1.1536597188560349</v>
      </c>
      <c r="K11" s="7">
        <f>SUM(C51:C111)/SUM(B51:B111)</f>
        <v>1.2024513947590871</v>
      </c>
      <c r="L11" s="5" t="s">
        <v>149</v>
      </c>
      <c r="M11" s="5"/>
      <c r="N11" s="5"/>
    </row>
    <row r="12" spans="1:14" ht="15.75" customHeight="1" thickBot="1" x14ac:dyDescent="0.25">
      <c r="A12" s="49">
        <v>42440</v>
      </c>
      <c r="B12" s="40">
        <v>95</v>
      </c>
      <c r="C12" s="40">
        <v>108</v>
      </c>
      <c r="D12" s="17">
        <f t="shared" si="0"/>
        <v>13</v>
      </c>
      <c r="E12" s="18">
        <f t="shared" si="1"/>
        <v>13</v>
      </c>
      <c r="F12" s="46">
        <f t="shared" si="3"/>
        <v>10</v>
      </c>
      <c r="G12" s="14">
        <f t="shared" si="2"/>
        <v>108</v>
      </c>
      <c r="H12" s="5"/>
      <c r="I12" s="11" t="s">
        <v>142</v>
      </c>
      <c r="J12" s="7">
        <v>10</v>
      </c>
      <c r="K12" s="7">
        <v>10</v>
      </c>
      <c r="L12" s="5"/>
      <c r="M12" s="5"/>
      <c r="N12" s="5"/>
    </row>
    <row r="13" spans="1:14" ht="15.75" customHeight="1" thickBot="1" x14ac:dyDescent="0.25">
      <c r="A13" s="49">
        <v>42471</v>
      </c>
      <c r="B13" s="40">
        <v>90</v>
      </c>
      <c r="C13" s="40">
        <v>103</v>
      </c>
      <c r="D13" s="17">
        <f t="shared" si="0"/>
        <v>13</v>
      </c>
      <c r="E13" s="18">
        <f t="shared" si="1"/>
        <v>13</v>
      </c>
      <c r="F13" s="46">
        <f t="shared" si="3"/>
        <v>5</v>
      </c>
      <c r="G13" s="14">
        <f t="shared" si="2"/>
        <v>103</v>
      </c>
      <c r="H13" s="5"/>
      <c r="I13" s="7" t="s">
        <v>143</v>
      </c>
      <c r="J13" s="23">
        <f>1/J11</f>
        <v>0.86680672268907566</v>
      </c>
      <c r="K13" s="23">
        <f>1/K11</f>
        <v>0.83163444639718798</v>
      </c>
      <c r="L13" s="5"/>
      <c r="M13" s="5"/>
      <c r="N13" s="5"/>
    </row>
    <row r="14" spans="1:14" ht="15.75" customHeight="1" thickBot="1" x14ac:dyDescent="0.25">
      <c r="A14" s="49">
        <v>42501</v>
      </c>
      <c r="B14" s="40">
        <v>85</v>
      </c>
      <c r="C14" s="40">
        <v>102</v>
      </c>
      <c r="D14" s="17">
        <f t="shared" si="0"/>
        <v>17</v>
      </c>
      <c r="E14" s="18">
        <f t="shared" si="1"/>
        <v>17</v>
      </c>
      <c r="F14" s="46">
        <f t="shared" si="3"/>
        <v>1</v>
      </c>
      <c r="G14" s="14">
        <f t="shared" si="2"/>
        <v>102</v>
      </c>
      <c r="H14" s="5"/>
      <c r="I14" s="7" t="s">
        <v>261</v>
      </c>
      <c r="J14" s="26">
        <v>4</v>
      </c>
      <c r="K14" s="26">
        <v>4</v>
      </c>
      <c r="L14" s="5"/>
      <c r="M14" s="5"/>
      <c r="N14" s="5"/>
    </row>
    <row r="15" spans="1:14" ht="15.75" customHeight="1" thickBot="1" x14ac:dyDescent="0.25">
      <c r="A15" s="49">
        <v>42532</v>
      </c>
      <c r="B15" s="40">
        <v>81</v>
      </c>
      <c r="C15" s="40">
        <v>101</v>
      </c>
      <c r="D15" s="17">
        <f t="shared" si="0"/>
        <v>20</v>
      </c>
      <c r="E15" s="18">
        <f t="shared" si="1"/>
        <v>20</v>
      </c>
      <c r="F15" s="46">
        <f t="shared" si="3"/>
        <v>1</v>
      </c>
      <c r="G15" s="14">
        <f t="shared" si="2"/>
        <v>101</v>
      </c>
      <c r="H15" s="5"/>
      <c r="I15" s="7" t="s">
        <v>266</v>
      </c>
      <c r="J15" s="7">
        <f>(SUMPRODUCT(D3:D48,D3:D48))/J2</f>
        <v>42.5</v>
      </c>
      <c r="K15" s="7">
        <f>(SUMPRODUCT(D51:D111,D51:D111))/K2</f>
        <v>193.04395604395606</v>
      </c>
      <c r="L15" s="5"/>
      <c r="M15" s="5"/>
      <c r="N15" s="5"/>
    </row>
    <row r="16" spans="1:14" ht="15.75" customHeight="1" thickBot="1" x14ac:dyDescent="0.25">
      <c r="A16" s="49">
        <v>42562</v>
      </c>
      <c r="B16" s="40">
        <v>76</v>
      </c>
      <c r="C16" s="40">
        <v>98</v>
      </c>
      <c r="D16" s="17">
        <f t="shared" si="0"/>
        <v>22</v>
      </c>
      <c r="E16" s="18">
        <f t="shared" si="1"/>
        <v>22</v>
      </c>
      <c r="F16" s="46">
        <f t="shared" si="3"/>
        <v>3</v>
      </c>
      <c r="G16" s="14">
        <f t="shared" si="2"/>
        <v>98</v>
      </c>
      <c r="H16" s="5"/>
      <c r="I16" s="7" t="s">
        <v>267</v>
      </c>
      <c r="J16" s="7">
        <f>ABS(1-J13)</f>
        <v>0.13319327731092434</v>
      </c>
      <c r="K16" s="7">
        <f>ABS(1-K13)</f>
        <v>0.16836555360281202</v>
      </c>
      <c r="L16" s="5"/>
      <c r="M16" s="5"/>
      <c r="N16" s="5"/>
    </row>
    <row r="17" spans="1:14" ht="15.75" customHeight="1" thickBot="1" x14ac:dyDescent="0.25">
      <c r="A17" s="49">
        <v>42593</v>
      </c>
      <c r="B17" s="40">
        <v>71</v>
      </c>
      <c r="C17" s="40">
        <v>92</v>
      </c>
      <c r="D17" s="17">
        <f t="shared" si="0"/>
        <v>21</v>
      </c>
      <c r="E17" s="18">
        <f t="shared" si="1"/>
        <v>21</v>
      </c>
      <c r="F17" s="46">
        <f t="shared" si="3"/>
        <v>6</v>
      </c>
      <c r="G17" s="14">
        <f t="shared" si="2"/>
        <v>92</v>
      </c>
      <c r="H17" s="5"/>
      <c r="I17" s="7" t="s">
        <v>287</v>
      </c>
      <c r="J17" s="26">
        <f>J2/J3</f>
        <v>4.7586206896551726</v>
      </c>
      <c r="K17" s="26">
        <f>K2/K3</f>
        <v>3.5686274509803924</v>
      </c>
      <c r="L17" s="5"/>
      <c r="M17" s="5"/>
      <c r="N17" s="5"/>
    </row>
    <row r="18" spans="1:14" ht="15.75" customHeight="1" thickBot="1" x14ac:dyDescent="0.25">
      <c r="A18" s="49">
        <v>42624</v>
      </c>
      <c r="B18" s="40">
        <v>66</v>
      </c>
      <c r="C18" s="40">
        <v>85</v>
      </c>
      <c r="D18" s="17">
        <f t="shared" si="0"/>
        <v>19</v>
      </c>
      <c r="E18" s="18">
        <f t="shared" si="1"/>
        <v>19</v>
      </c>
      <c r="F18" s="46">
        <f t="shared" si="3"/>
        <v>7</v>
      </c>
      <c r="G18" s="14">
        <f t="shared" si="2"/>
        <v>85</v>
      </c>
      <c r="H18" s="5"/>
      <c r="I18" s="7" t="s">
        <v>314</v>
      </c>
      <c r="J18" s="26">
        <f>STDEV(F3:F48)</f>
        <v>4.6032222597234851</v>
      </c>
      <c r="K18" s="26">
        <f>STDEV(F51:F111)</f>
        <v>4.8259917196811859</v>
      </c>
      <c r="L18" s="5"/>
      <c r="M18" s="5"/>
      <c r="N18" s="5"/>
    </row>
    <row r="19" spans="1:14" ht="15.75" customHeight="1" thickBot="1" x14ac:dyDescent="0.25">
      <c r="A19" s="49">
        <v>42654</v>
      </c>
      <c r="B19" s="40">
        <v>62</v>
      </c>
      <c r="C19" s="40">
        <v>74</v>
      </c>
      <c r="D19" s="17">
        <f t="shared" si="0"/>
        <v>12</v>
      </c>
      <c r="E19" s="18">
        <f t="shared" si="1"/>
        <v>12</v>
      </c>
      <c r="F19" s="46">
        <f t="shared" si="3"/>
        <v>11</v>
      </c>
      <c r="G19" s="14">
        <f t="shared" si="2"/>
        <v>74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9">
        <v>42685</v>
      </c>
      <c r="B20" s="40">
        <v>57</v>
      </c>
      <c r="C20" s="40">
        <v>70</v>
      </c>
      <c r="D20" s="17">
        <f t="shared" si="0"/>
        <v>13</v>
      </c>
      <c r="E20" s="18">
        <f t="shared" si="1"/>
        <v>13</v>
      </c>
      <c r="F20" s="46">
        <f t="shared" si="3"/>
        <v>4</v>
      </c>
      <c r="G20" s="14">
        <f t="shared" si="2"/>
        <v>70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9">
        <v>42715</v>
      </c>
      <c r="B21" s="40">
        <v>52</v>
      </c>
      <c r="C21" s="40">
        <v>69</v>
      </c>
      <c r="D21" s="17">
        <f t="shared" si="0"/>
        <v>17</v>
      </c>
      <c r="E21" s="18">
        <f t="shared" si="1"/>
        <v>17</v>
      </c>
      <c r="F21" s="46">
        <f t="shared" si="3"/>
        <v>1</v>
      </c>
      <c r="G21" s="14">
        <f t="shared" si="2"/>
        <v>69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51" t="s">
        <v>303</v>
      </c>
      <c r="B22" s="40">
        <v>47</v>
      </c>
      <c r="C22" s="40">
        <v>69</v>
      </c>
      <c r="D22" s="17">
        <f t="shared" si="0"/>
        <v>22</v>
      </c>
      <c r="E22" s="18">
        <f t="shared" si="1"/>
        <v>22</v>
      </c>
      <c r="F22" s="46">
        <f t="shared" si="3"/>
        <v>0</v>
      </c>
      <c r="G22" s="14">
        <f t="shared" si="2"/>
        <v>69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51" t="s">
        <v>304</v>
      </c>
      <c r="B23" s="40">
        <v>43</v>
      </c>
      <c r="C23" s="40">
        <v>69</v>
      </c>
      <c r="D23" s="17">
        <f t="shared" si="0"/>
        <v>26</v>
      </c>
      <c r="E23" s="18">
        <f t="shared" si="1"/>
        <v>26</v>
      </c>
      <c r="F23" s="46">
        <f t="shared" si="3"/>
        <v>0</v>
      </c>
      <c r="G23" s="14">
        <f t="shared" si="2"/>
        <v>69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51" t="s">
        <v>305</v>
      </c>
      <c r="B24" s="40">
        <v>38</v>
      </c>
      <c r="C24" s="40">
        <v>56</v>
      </c>
      <c r="D24" s="17">
        <f t="shared" si="0"/>
        <v>18</v>
      </c>
      <c r="E24" s="18">
        <f t="shared" si="1"/>
        <v>18</v>
      </c>
      <c r="F24" s="46">
        <f t="shared" si="3"/>
        <v>13</v>
      </c>
      <c r="G24" s="14">
        <f t="shared" si="2"/>
        <v>56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51" t="s">
        <v>306</v>
      </c>
      <c r="B25" s="40">
        <v>33</v>
      </c>
      <c r="C25" s="40">
        <v>51</v>
      </c>
      <c r="D25" s="17">
        <f t="shared" si="0"/>
        <v>18</v>
      </c>
      <c r="E25" s="18">
        <f t="shared" si="1"/>
        <v>18</v>
      </c>
      <c r="F25" s="46">
        <f t="shared" si="3"/>
        <v>5</v>
      </c>
      <c r="G25" s="14">
        <f t="shared" si="2"/>
        <v>51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51" t="s">
        <v>307</v>
      </c>
      <c r="B26" s="40">
        <v>28</v>
      </c>
      <c r="C26" s="40">
        <v>43</v>
      </c>
      <c r="D26" s="17">
        <f t="shared" si="0"/>
        <v>15</v>
      </c>
      <c r="E26" s="18">
        <f t="shared" si="1"/>
        <v>15</v>
      </c>
      <c r="F26" s="46">
        <f t="shared" si="3"/>
        <v>8</v>
      </c>
      <c r="G26" s="14">
        <f t="shared" si="2"/>
        <v>43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51" t="s">
        <v>308</v>
      </c>
      <c r="B27" s="40">
        <v>24</v>
      </c>
      <c r="C27" s="40">
        <v>31</v>
      </c>
      <c r="D27" s="17">
        <f t="shared" si="0"/>
        <v>7</v>
      </c>
      <c r="E27" s="18">
        <f t="shared" si="1"/>
        <v>7</v>
      </c>
      <c r="F27" s="46">
        <f t="shared" si="3"/>
        <v>12</v>
      </c>
      <c r="G27" s="14">
        <f t="shared" si="2"/>
        <v>31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51" t="s">
        <v>309</v>
      </c>
      <c r="B28" s="40">
        <v>19</v>
      </c>
      <c r="C28" s="40">
        <v>26</v>
      </c>
      <c r="D28" s="17">
        <f t="shared" si="0"/>
        <v>7</v>
      </c>
      <c r="E28" s="18">
        <f t="shared" si="1"/>
        <v>7</v>
      </c>
      <c r="F28" s="46">
        <f t="shared" si="3"/>
        <v>5</v>
      </c>
      <c r="G28" s="14">
        <f t="shared" si="2"/>
        <v>26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51" t="s">
        <v>310</v>
      </c>
      <c r="B29" s="40">
        <v>14</v>
      </c>
      <c r="C29" s="40">
        <v>11</v>
      </c>
      <c r="D29" s="17">
        <f t="shared" si="0"/>
        <v>-3</v>
      </c>
      <c r="E29" s="18">
        <f t="shared" si="1"/>
        <v>0</v>
      </c>
      <c r="F29" s="46">
        <f t="shared" si="3"/>
        <v>15</v>
      </c>
      <c r="G29" s="14">
        <f t="shared" si="2"/>
        <v>14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51" t="s">
        <v>311</v>
      </c>
      <c r="B30" s="40">
        <v>9</v>
      </c>
      <c r="C30" s="40">
        <v>4</v>
      </c>
      <c r="D30" s="17">
        <f t="shared" si="0"/>
        <v>-5</v>
      </c>
      <c r="E30" s="18">
        <f t="shared" si="1"/>
        <v>0</v>
      </c>
      <c r="F30" s="46">
        <f t="shared" si="3"/>
        <v>7</v>
      </c>
      <c r="G30" s="14">
        <f t="shared" si="2"/>
        <v>9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51" t="s">
        <v>312</v>
      </c>
      <c r="B31" s="40">
        <v>5</v>
      </c>
      <c r="C31" s="40">
        <v>0</v>
      </c>
      <c r="D31" s="17">
        <f t="shared" si="0"/>
        <v>-5</v>
      </c>
      <c r="E31" s="18">
        <f t="shared" si="1"/>
        <v>0</v>
      </c>
      <c r="F31" s="46">
        <f t="shared" si="3"/>
        <v>4</v>
      </c>
      <c r="G31" s="14">
        <f t="shared" si="2"/>
        <v>5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51" t="s">
        <v>313</v>
      </c>
      <c r="B32" s="40">
        <v>0</v>
      </c>
      <c r="C32" s="40">
        <v>0</v>
      </c>
      <c r="D32" s="17">
        <f t="shared" si="0"/>
        <v>0</v>
      </c>
      <c r="E32" s="18">
        <f t="shared" si="1"/>
        <v>0</v>
      </c>
      <c r="F32" s="46">
        <f t="shared" si="3"/>
        <v>0</v>
      </c>
      <c r="G32" s="14">
        <f t="shared" si="2"/>
        <v>0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/>
      <c r="B33" s="16"/>
      <c r="C33" s="16"/>
      <c r="D33" s="17"/>
      <c r="E33" s="18"/>
      <c r="F33" s="46" t="str">
        <f t="shared" si="3"/>
        <v/>
      </c>
      <c r="G33" s="14"/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/>
      <c r="B34" s="16"/>
      <c r="C34" s="16"/>
      <c r="D34" s="17"/>
      <c r="E34" s="18"/>
      <c r="F34" s="46" t="str">
        <f t="shared" si="3"/>
        <v/>
      </c>
      <c r="G34" s="14"/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/>
      <c r="B35" s="16"/>
      <c r="C35" s="16"/>
      <c r="D35" s="17"/>
      <c r="E35" s="18"/>
      <c r="F35" s="46" t="str">
        <f t="shared" si="3"/>
        <v/>
      </c>
      <c r="G35" s="14"/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/>
      <c r="B36" s="16"/>
      <c r="C36" s="16"/>
      <c r="D36" s="17"/>
      <c r="E36" s="18"/>
      <c r="F36" s="46" t="str">
        <f t="shared" si="3"/>
        <v/>
      </c>
      <c r="G36" s="14"/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/>
      <c r="B37" s="16"/>
      <c r="C37" s="16"/>
      <c r="D37" s="17"/>
      <c r="E37" s="18"/>
      <c r="F37" s="46" t="str">
        <f t="shared" si="3"/>
        <v/>
      </c>
      <c r="G37" s="14"/>
      <c r="H37" s="5"/>
      <c r="I37" s="5"/>
      <c r="J37" s="5"/>
      <c r="K37" s="5"/>
      <c r="L37" s="5"/>
      <c r="M37" s="5"/>
      <c r="N37" s="5"/>
    </row>
    <row r="38" spans="1:14" ht="12.75" x14ac:dyDescent="0.2">
      <c r="A38" s="15"/>
      <c r="B38" s="16"/>
      <c r="C38" s="16"/>
      <c r="D38" s="17"/>
      <c r="E38" s="18"/>
      <c r="F38" s="46" t="str">
        <f t="shared" si="3"/>
        <v/>
      </c>
      <c r="G38" s="14"/>
      <c r="H38" s="5"/>
      <c r="I38" s="5"/>
      <c r="J38" s="5"/>
      <c r="K38" s="5"/>
      <c r="L38" s="5"/>
      <c r="M38" s="5"/>
      <c r="N38" s="5"/>
    </row>
    <row r="39" spans="1:14" ht="12.75" x14ac:dyDescent="0.2">
      <c r="A39" s="15"/>
      <c r="B39" s="16"/>
      <c r="C39" s="16"/>
      <c r="D39" s="17"/>
      <c r="E39" s="18"/>
      <c r="F39" s="46" t="str">
        <f t="shared" si="3"/>
        <v/>
      </c>
      <c r="G39" s="14"/>
      <c r="H39" s="5"/>
      <c r="I39" s="5"/>
      <c r="J39" s="5"/>
      <c r="K39" s="5"/>
      <c r="L39" s="5"/>
      <c r="M39" s="5"/>
      <c r="N39" s="5"/>
    </row>
    <row r="40" spans="1:14" ht="12.75" x14ac:dyDescent="0.2">
      <c r="A40" s="15"/>
      <c r="B40" s="16"/>
      <c r="C40" s="16"/>
      <c r="D40" s="17"/>
      <c r="E40" s="18"/>
      <c r="F40" s="46" t="str">
        <f t="shared" si="3"/>
        <v/>
      </c>
      <c r="G40" s="14"/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02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7">
        <v>42704</v>
      </c>
      <c r="B51" s="48">
        <v>182</v>
      </c>
      <c r="C51" s="48">
        <v>182</v>
      </c>
      <c r="D51" s="17">
        <f t="shared" ref="D51:D102" si="5">C51-B51</f>
        <v>0</v>
      </c>
      <c r="E51" s="18">
        <f t="shared" ref="E51:E102" si="6">IF(D51&gt;0,D51,0)</f>
        <v>0</v>
      </c>
      <c r="F51" s="46" t="str">
        <f t="shared" si="3"/>
        <v/>
      </c>
      <c r="G51" s="14">
        <f t="shared" si="4"/>
        <v>182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9">
        <v>42705</v>
      </c>
      <c r="B52" s="40">
        <v>178</v>
      </c>
      <c r="C52" s="40">
        <v>173</v>
      </c>
      <c r="D52" s="17">
        <f t="shared" si="5"/>
        <v>-5</v>
      </c>
      <c r="E52" s="18">
        <f t="shared" si="6"/>
        <v>0</v>
      </c>
      <c r="F52" s="46">
        <f t="shared" si="3"/>
        <v>9</v>
      </c>
      <c r="G52" s="14">
        <f t="shared" si="4"/>
        <v>178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9">
        <v>42706</v>
      </c>
      <c r="B53" s="40">
        <v>175</v>
      </c>
      <c r="C53" s="40">
        <v>173</v>
      </c>
      <c r="D53" s="17">
        <f t="shared" si="5"/>
        <v>-2</v>
      </c>
      <c r="E53" s="18">
        <f t="shared" si="6"/>
        <v>0</v>
      </c>
      <c r="F53" s="46">
        <f t="shared" si="3"/>
        <v>0</v>
      </c>
      <c r="G53" s="14">
        <f t="shared" si="4"/>
        <v>175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9">
        <v>42707</v>
      </c>
      <c r="B54" s="40">
        <v>171</v>
      </c>
      <c r="C54" s="40">
        <v>168</v>
      </c>
      <c r="D54" s="17">
        <f t="shared" si="5"/>
        <v>-3</v>
      </c>
      <c r="E54" s="18">
        <f t="shared" si="6"/>
        <v>0</v>
      </c>
      <c r="F54" s="46">
        <f t="shared" si="3"/>
        <v>5</v>
      </c>
      <c r="G54" s="14">
        <f t="shared" si="4"/>
        <v>171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9">
        <v>42708</v>
      </c>
      <c r="B55" s="40">
        <v>168</v>
      </c>
      <c r="C55" s="40">
        <v>168</v>
      </c>
      <c r="D55" s="17">
        <f t="shared" si="5"/>
        <v>0</v>
      </c>
      <c r="E55" s="18">
        <f t="shared" si="6"/>
        <v>0</v>
      </c>
      <c r="F55" s="46">
        <f t="shared" si="3"/>
        <v>0</v>
      </c>
      <c r="G55" s="14">
        <f t="shared" si="4"/>
        <v>168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9">
        <v>42709</v>
      </c>
      <c r="B56" s="40">
        <v>164</v>
      </c>
      <c r="C56" s="40">
        <v>161</v>
      </c>
      <c r="D56" s="17">
        <f t="shared" si="5"/>
        <v>-3</v>
      </c>
      <c r="E56" s="18">
        <f t="shared" si="6"/>
        <v>0</v>
      </c>
      <c r="F56" s="46">
        <f t="shared" si="3"/>
        <v>7</v>
      </c>
      <c r="G56" s="14">
        <f t="shared" si="4"/>
        <v>164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9">
        <v>42710</v>
      </c>
      <c r="B57" s="40">
        <v>161</v>
      </c>
      <c r="C57" s="40">
        <v>157</v>
      </c>
      <c r="D57" s="17">
        <f t="shared" si="5"/>
        <v>-4</v>
      </c>
      <c r="E57" s="18">
        <f t="shared" si="6"/>
        <v>0</v>
      </c>
      <c r="F57" s="46">
        <f t="shared" si="3"/>
        <v>4</v>
      </c>
      <c r="G57" s="14">
        <f t="shared" si="4"/>
        <v>161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9">
        <v>42711</v>
      </c>
      <c r="B58" s="40">
        <v>157</v>
      </c>
      <c r="C58" s="40">
        <v>149</v>
      </c>
      <c r="D58" s="17">
        <f t="shared" si="5"/>
        <v>-8</v>
      </c>
      <c r="E58" s="18">
        <f t="shared" si="6"/>
        <v>0</v>
      </c>
      <c r="F58" s="46">
        <f t="shared" si="3"/>
        <v>8</v>
      </c>
      <c r="G58" s="14">
        <f t="shared" si="4"/>
        <v>157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9">
        <v>42712</v>
      </c>
      <c r="B59" s="40">
        <v>153</v>
      </c>
      <c r="C59" s="40">
        <v>149</v>
      </c>
      <c r="D59" s="17">
        <f t="shared" si="5"/>
        <v>-4</v>
      </c>
      <c r="E59" s="18">
        <f t="shared" si="6"/>
        <v>0</v>
      </c>
      <c r="F59" s="46">
        <f t="shared" si="3"/>
        <v>0</v>
      </c>
      <c r="G59" s="14">
        <f t="shared" si="4"/>
        <v>153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9">
        <v>42713</v>
      </c>
      <c r="B60" s="40">
        <v>150</v>
      </c>
      <c r="C60" s="40">
        <v>149</v>
      </c>
      <c r="D60" s="17">
        <f t="shared" si="5"/>
        <v>-1</v>
      </c>
      <c r="E60" s="18">
        <f t="shared" si="6"/>
        <v>0</v>
      </c>
      <c r="F60" s="46">
        <f t="shared" si="3"/>
        <v>0</v>
      </c>
      <c r="G60" s="14">
        <f t="shared" si="4"/>
        <v>150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9">
        <v>42714</v>
      </c>
      <c r="B61" s="40">
        <v>146</v>
      </c>
      <c r="C61" s="40">
        <v>149</v>
      </c>
      <c r="D61" s="17">
        <f t="shared" si="5"/>
        <v>3</v>
      </c>
      <c r="E61" s="18">
        <f t="shared" si="6"/>
        <v>3</v>
      </c>
      <c r="F61" s="46">
        <f t="shared" si="3"/>
        <v>0</v>
      </c>
      <c r="G61" s="14">
        <f t="shared" si="4"/>
        <v>149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9">
        <v>42715</v>
      </c>
      <c r="B62" s="40">
        <v>143</v>
      </c>
      <c r="C62" s="40">
        <v>149</v>
      </c>
      <c r="D62" s="17">
        <f t="shared" si="5"/>
        <v>6</v>
      </c>
      <c r="E62" s="18">
        <f t="shared" si="6"/>
        <v>6</v>
      </c>
      <c r="F62" s="46">
        <f t="shared" si="3"/>
        <v>0</v>
      </c>
      <c r="G62" s="14">
        <f t="shared" si="4"/>
        <v>149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9">
        <v>42716</v>
      </c>
      <c r="B63" s="40">
        <v>139</v>
      </c>
      <c r="C63" s="40">
        <v>145</v>
      </c>
      <c r="D63" s="17">
        <f t="shared" si="5"/>
        <v>6</v>
      </c>
      <c r="E63" s="18">
        <f t="shared" si="6"/>
        <v>6</v>
      </c>
      <c r="F63" s="46">
        <f t="shared" si="3"/>
        <v>4</v>
      </c>
      <c r="G63" s="14">
        <f t="shared" si="4"/>
        <v>145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9">
        <v>42717</v>
      </c>
      <c r="B64" s="40">
        <v>136</v>
      </c>
      <c r="C64" s="40">
        <v>137</v>
      </c>
      <c r="D64" s="17">
        <f t="shared" si="5"/>
        <v>1</v>
      </c>
      <c r="E64" s="18">
        <f t="shared" si="6"/>
        <v>1</v>
      </c>
      <c r="F64" s="46">
        <f t="shared" si="3"/>
        <v>8</v>
      </c>
      <c r="G64" s="14">
        <f t="shared" si="4"/>
        <v>137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9">
        <v>42718</v>
      </c>
      <c r="B65" s="40">
        <v>132</v>
      </c>
      <c r="C65" s="40">
        <v>137</v>
      </c>
      <c r="D65" s="17">
        <f t="shared" si="5"/>
        <v>5</v>
      </c>
      <c r="E65" s="18">
        <f t="shared" si="6"/>
        <v>5</v>
      </c>
      <c r="F65" s="46">
        <f t="shared" si="3"/>
        <v>0</v>
      </c>
      <c r="G65" s="14">
        <f t="shared" si="4"/>
        <v>137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9">
        <v>42719</v>
      </c>
      <c r="B66" s="40">
        <v>128</v>
      </c>
      <c r="C66" s="40">
        <v>136</v>
      </c>
      <c r="D66" s="17">
        <f t="shared" si="5"/>
        <v>8</v>
      </c>
      <c r="E66" s="18">
        <f t="shared" si="6"/>
        <v>8</v>
      </c>
      <c r="F66" s="46">
        <f t="shared" si="3"/>
        <v>1</v>
      </c>
      <c r="G66" s="14">
        <f t="shared" si="4"/>
        <v>136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9">
        <v>42720</v>
      </c>
      <c r="B67" s="40">
        <v>125</v>
      </c>
      <c r="C67" s="40">
        <v>124</v>
      </c>
      <c r="D67" s="17">
        <f t="shared" si="5"/>
        <v>-1</v>
      </c>
      <c r="E67" s="18">
        <f t="shared" si="6"/>
        <v>0</v>
      </c>
      <c r="F67" s="46">
        <f t="shared" si="3"/>
        <v>12</v>
      </c>
      <c r="G67" s="14">
        <f t="shared" si="4"/>
        <v>125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9">
        <v>42721</v>
      </c>
      <c r="B68" s="40">
        <v>121</v>
      </c>
      <c r="C68" s="40">
        <v>123</v>
      </c>
      <c r="D68" s="17">
        <f t="shared" si="5"/>
        <v>2</v>
      </c>
      <c r="E68" s="18">
        <f t="shared" si="6"/>
        <v>2</v>
      </c>
      <c r="F68" s="46">
        <f t="shared" si="3"/>
        <v>1</v>
      </c>
      <c r="G68" s="14">
        <f t="shared" si="4"/>
        <v>123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9">
        <v>42722</v>
      </c>
      <c r="B69" s="40">
        <v>118</v>
      </c>
      <c r="C69" s="40">
        <v>123</v>
      </c>
      <c r="D69" s="17">
        <f t="shared" si="5"/>
        <v>5</v>
      </c>
      <c r="E69" s="18">
        <f t="shared" si="6"/>
        <v>5</v>
      </c>
      <c r="F69" s="46">
        <f t="shared" ref="F69:F111" si="7">IF(B68,C68-C69,"")</f>
        <v>0</v>
      </c>
      <c r="G69" s="14">
        <f t="shared" si="4"/>
        <v>123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9">
        <v>42723</v>
      </c>
      <c r="B70" s="40">
        <v>114</v>
      </c>
      <c r="C70" s="40">
        <v>123</v>
      </c>
      <c r="D70" s="17">
        <f t="shared" si="5"/>
        <v>9</v>
      </c>
      <c r="E70" s="18">
        <f t="shared" si="6"/>
        <v>9</v>
      </c>
      <c r="F70" s="46">
        <f t="shared" si="7"/>
        <v>0</v>
      </c>
      <c r="G70" s="14">
        <f t="shared" si="4"/>
        <v>123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9">
        <v>42724</v>
      </c>
      <c r="B71" s="40">
        <v>111</v>
      </c>
      <c r="C71" s="40">
        <v>121</v>
      </c>
      <c r="D71" s="17">
        <f t="shared" si="5"/>
        <v>10</v>
      </c>
      <c r="E71" s="18">
        <f t="shared" si="6"/>
        <v>10</v>
      </c>
      <c r="F71" s="46">
        <f t="shared" si="7"/>
        <v>2</v>
      </c>
      <c r="G71" s="14">
        <f t="shared" si="4"/>
        <v>121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9">
        <v>42725</v>
      </c>
      <c r="B72" s="40">
        <v>107</v>
      </c>
      <c r="C72" s="40">
        <v>119</v>
      </c>
      <c r="D72" s="17">
        <f t="shared" si="5"/>
        <v>12</v>
      </c>
      <c r="E72" s="18">
        <f t="shared" si="6"/>
        <v>12</v>
      </c>
      <c r="F72" s="46">
        <f t="shared" si="7"/>
        <v>2</v>
      </c>
      <c r="G72" s="14">
        <f t="shared" si="4"/>
        <v>119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9">
        <v>42726</v>
      </c>
      <c r="B73" s="40">
        <v>103</v>
      </c>
      <c r="C73" s="40">
        <v>118</v>
      </c>
      <c r="D73" s="17">
        <f t="shared" si="5"/>
        <v>15</v>
      </c>
      <c r="E73" s="18">
        <f t="shared" si="6"/>
        <v>15</v>
      </c>
      <c r="F73" s="46">
        <f t="shared" si="7"/>
        <v>1</v>
      </c>
      <c r="G73" s="14">
        <f t="shared" si="4"/>
        <v>118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9">
        <v>42727</v>
      </c>
      <c r="B74" s="40">
        <v>100</v>
      </c>
      <c r="C74" s="40">
        <v>115</v>
      </c>
      <c r="D74" s="17">
        <f t="shared" si="5"/>
        <v>15</v>
      </c>
      <c r="E74" s="18">
        <f t="shared" si="6"/>
        <v>15</v>
      </c>
      <c r="F74" s="46">
        <f t="shared" si="7"/>
        <v>3</v>
      </c>
      <c r="G74" s="14">
        <f t="shared" si="4"/>
        <v>115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9">
        <v>42728</v>
      </c>
      <c r="B75" s="40">
        <v>96</v>
      </c>
      <c r="C75" s="40">
        <v>113</v>
      </c>
      <c r="D75" s="17">
        <f t="shared" si="5"/>
        <v>17</v>
      </c>
      <c r="E75" s="18">
        <f t="shared" si="6"/>
        <v>17</v>
      </c>
      <c r="F75" s="46">
        <f t="shared" si="7"/>
        <v>2</v>
      </c>
      <c r="G75" s="14">
        <f t="shared" si="4"/>
        <v>113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9">
        <v>42729</v>
      </c>
      <c r="B76" s="40">
        <v>93</v>
      </c>
      <c r="C76" s="40">
        <v>113</v>
      </c>
      <c r="D76" s="17">
        <f t="shared" si="5"/>
        <v>20</v>
      </c>
      <c r="E76" s="18">
        <f t="shared" si="6"/>
        <v>20</v>
      </c>
      <c r="F76" s="46">
        <f t="shared" si="7"/>
        <v>0</v>
      </c>
      <c r="G76" s="14">
        <f t="shared" si="4"/>
        <v>113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9">
        <v>42730</v>
      </c>
      <c r="B77" s="40">
        <v>89</v>
      </c>
      <c r="C77" s="40">
        <v>113</v>
      </c>
      <c r="D77" s="17">
        <f t="shared" si="5"/>
        <v>24</v>
      </c>
      <c r="E77" s="18">
        <f t="shared" si="6"/>
        <v>24</v>
      </c>
      <c r="F77" s="46">
        <f t="shared" si="7"/>
        <v>0</v>
      </c>
      <c r="G77" s="14">
        <f t="shared" si="4"/>
        <v>113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9">
        <v>42731</v>
      </c>
      <c r="B78" s="40">
        <v>86</v>
      </c>
      <c r="C78" s="40">
        <v>111</v>
      </c>
      <c r="D78" s="17">
        <f t="shared" si="5"/>
        <v>25</v>
      </c>
      <c r="E78" s="18">
        <f t="shared" si="6"/>
        <v>25</v>
      </c>
      <c r="F78" s="46">
        <f t="shared" si="7"/>
        <v>2</v>
      </c>
      <c r="G78" s="14">
        <f t="shared" si="4"/>
        <v>111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9">
        <v>42732</v>
      </c>
      <c r="B79" s="40">
        <v>82</v>
      </c>
      <c r="C79" s="40">
        <v>111</v>
      </c>
      <c r="D79" s="17">
        <f t="shared" si="5"/>
        <v>29</v>
      </c>
      <c r="E79" s="18">
        <f t="shared" si="6"/>
        <v>29</v>
      </c>
      <c r="F79" s="46">
        <f t="shared" si="7"/>
        <v>0</v>
      </c>
      <c r="G79" s="14">
        <f t="shared" si="4"/>
        <v>111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9">
        <v>42733</v>
      </c>
      <c r="B80" s="40">
        <v>79</v>
      </c>
      <c r="C80" s="40">
        <v>105</v>
      </c>
      <c r="D80" s="17">
        <f t="shared" si="5"/>
        <v>26</v>
      </c>
      <c r="E80" s="18">
        <f t="shared" si="6"/>
        <v>26</v>
      </c>
      <c r="F80" s="46">
        <f t="shared" si="7"/>
        <v>6</v>
      </c>
      <c r="G80" s="14">
        <f t="shared" si="4"/>
        <v>105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9">
        <v>42734</v>
      </c>
      <c r="B81" s="40">
        <v>75</v>
      </c>
      <c r="C81" s="40">
        <v>105</v>
      </c>
      <c r="D81" s="17">
        <f t="shared" si="5"/>
        <v>30</v>
      </c>
      <c r="E81" s="18">
        <f t="shared" si="6"/>
        <v>30</v>
      </c>
      <c r="F81" s="46">
        <f t="shared" si="7"/>
        <v>0</v>
      </c>
      <c r="G81" s="14">
        <f t="shared" si="4"/>
        <v>105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9">
        <v>42735</v>
      </c>
      <c r="B82" s="40">
        <v>71</v>
      </c>
      <c r="C82" s="40">
        <v>102</v>
      </c>
      <c r="D82" s="17">
        <f t="shared" si="5"/>
        <v>31</v>
      </c>
      <c r="E82" s="18">
        <f t="shared" si="6"/>
        <v>31</v>
      </c>
      <c r="F82" s="46">
        <f t="shared" si="7"/>
        <v>3</v>
      </c>
      <c r="G82" s="14">
        <f t="shared" si="4"/>
        <v>102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9">
        <v>42736</v>
      </c>
      <c r="B83" s="40">
        <v>68</v>
      </c>
      <c r="C83" s="40">
        <v>102</v>
      </c>
      <c r="D83" s="17">
        <f t="shared" si="5"/>
        <v>34</v>
      </c>
      <c r="E83" s="18">
        <f t="shared" si="6"/>
        <v>34</v>
      </c>
      <c r="F83" s="46">
        <f t="shared" si="7"/>
        <v>0</v>
      </c>
      <c r="G83" s="14">
        <f t="shared" si="4"/>
        <v>102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9">
        <v>42737</v>
      </c>
      <c r="B84" s="40">
        <v>64</v>
      </c>
      <c r="C84" s="40">
        <v>101</v>
      </c>
      <c r="D84" s="17">
        <f t="shared" si="5"/>
        <v>37</v>
      </c>
      <c r="E84" s="18">
        <f t="shared" si="6"/>
        <v>37</v>
      </c>
      <c r="F84" s="46">
        <f t="shared" si="7"/>
        <v>1</v>
      </c>
      <c r="G84" s="14">
        <f t="shared" si="4"/>
        <v>101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9">
        <v>42738</v>
      </c>
      <c r="B85" s="40">
        <v>61</v>
      </c>
      <c r="C85" s="40">
        <v>98</v>
      </c>
      <c r="D85" s="17">
        <f t="shared" si="5"/>
        <v>37</v>
      </c>
      <c r="E85" s="18">
        <f t="shared" si="6"/>
        <v>37</v>
      </c>
      <c r="F85" s="46">
        <f t="shared" si="7"/>
        <v>3</v>
      </c>
      <c r="G85" s="14">
        <f t="shared" si="4"/>
        <v>98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9">
        <v>42739</v>
      </c>
      <c r="B86" s="40">
        <v>57</v>
      </c>
      <c r="C86" s="40">
        <v>98</v>
      </c>
      <c r="D86" s="17">
        <f t="shared" si="5"/>
        <v>41</v>
      </c>
      <c r="E86" s="18">
        <f t="shared" si="6"/>
        <v>41</v>
      </c>
      <c r="F86" s="46">
        <f t="shared" si="7"/>
        <v>0</v>
      </c>
      <c r="G86" s="14">
        <f t="shared" si="4"/>
        <v>98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9">
        <v>42740</v>
      </c>
      <c r="B87" s="40">
        <v>54</v>
      </c>
      <c r="C87" s="40">
        <v>95</v>
      </c>
      <c r="D87" s="17">
        <f t="shared" si="5"/>
        <v>41</v>
      </c>
      <c r="E87" s="18">
        <f t="shared" si="6"/>
        <v>41</v>
      </c>
      <c r="F87" s="46">
        <f t="shared" si="7"/>
        <v>3</v>
      </c>
      <c r="G87" s="14">
        <f t="shared" si="4"/>
        <v>95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9">
        <v>42741</v>
      </c>
      <c r="B88" s="40">
        <v>50</v>
      </c>
      <c r="C88" s="40">
        <v>87</v>
      </c>
      <c r="D88" s="17">
        <f t="shared" si="5"/>
        <v>37</v>
      </c>
      <c r="E88" s="18">
        <f t="shared" si="6"/>
        <v>37</v>
      </c>
      <c r="F88" s="46">
        <f t="shared" si="7"/>
        <v>8</v>
      </c>
      <c r="G88" s="14">
        <f t="shared" si="4"/>
        <v>87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9">
        <v>42742</v>
      </c>
      <c r="B89" s="40">
        <v>46</v>
      </c>
      <c r="C89" s="40">
        <v>85</v>
      </c>
      <c r="D89" s="17">
        <f t="shared" si="5"/>
        <v>39</v>
      </c>
      <c r="E89" s="18">
        <f t="shared" si="6"/>
        <v>39</v>
      </c>
      <c r="F89" s="46">
        <f t="shared" si="7"/>
        <v>2</v>
      </c>
      <c r="G89" s="14">
        <f t="shared" si="4"/>
        <v>85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9">
        <v>42743</v>
      </c>
      <c r="B90" s="40">
        <v>43</v>
      </c>
      <c r="C90" s="40">
        <v>85</v>
      </c>
      <c r="D90" s="17">
        <f t="shared" si="5"/>
        <v>42</v>
      </c>
      <c r="E90" s="18">
        <f t="shared" si="6"/>
        <v>42</v>
      </c>
      <c r="F90" s="46">
        <f t="shared" si="7"/>
        <v>0</v>
      </c>
      <c r="G90" s="14">
        <f t="shared" si="4"/>
        <v>85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9">
        <v>42744</v>
      </c>
      <c r="B91" s="40">
        <v>39</v>
      </c>
      <c r="C91" s="40">
        <v>85</v>
      </c>
      <c r="D91" s="17">
        <f t="shared" si="5"/>
        <v>46</v>
      </c>
      <c r="E91" s="18">
        <f t="shared" si="6"/>
        <v>46</v>
      </c>
      <c r="F91" s="46">
        <f t="shared" si="7"/>
        <v>0</v>
      </c>
      <c r="G91" s="14">
        <f t="shared" si="4"/>
        <v>85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9">
        <v>42745</v>
      </c>
      <c r="B92" s="40">
        <v>36</v>
      </c>
      <c r="C92" s="40">
        <v>83</v>
      </c>
      <c r="D92" s="17">
        <f t="shared" si="5"/>
        <v>47</v>
      </c>
      <c r="E92" s="18">
        <f t="shared" si="6"/>
        <v>47</v>
      </c>
      <c r="F92" s="46">
        <f t="shared" si="7"/>
        <v>2</v>
      </c>
      <c r="G92" s="14">
        <f t="shared" si="4"/>
        <v>83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9">
        <v>42746</v>
      </c>
      <c r="B93" s="40">
        <v>32</v>
      </c>
      <c r="C93" s="40">
        <v>79</v>
      </c>
      <c r="D93" s="17">
        <f t="shared" si="5"/>
        <v>47</v>
      </c>
      <c r="E93" s="18">
        <f t="shared" si="6"/>
        <v>47</v>
      </c>
      <c r="F93" s="46">
        <f t="shared" si="7"/>
        <v>4</v>
      </c>
      <c r="G93" s="14">
        <f t="shared" si="4"/>
        <v>79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9">
        <v>42747</v>
      </c>
      <c r="B94" s="40">
        <v>29</v>
      </c>
      <c r="C94" s="40">
        <v>79</v>
      </c>
      <c r="D94" s="17">
        <f t="shared" si="5"/>
        <v>50</v>
      </c>
      <c r="E94" s="18">
        <f t="shared" si="6"/>
        <v>50</v>
      </c>
      <c r="F94" s="46">
        <f t="shared" si="7"/>
        <v>0</v>
      </c>
      <c r="G94" s="14">
        <f t="shared" si="4"/>
        <v>79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9">
        <v>42748</v>
      </c>
      <c r="B95" s="40">
        <v>25</v>
      </c>
      <c r="C95" s="40">
        <v>71</v>
      </c>
      <c r="D95" s="17">
        <f t="shared" si="5"/>
        <v>46</v>
      </c>
      <c r="E95" s="18">
        <f t="shared" si="6"/>
        <v>46</v>
      </c>
      <c r="F95" s="46">
        <f t="shared" si="7"/>
        <v>8</v>
      </c>
      <c r="G95" s="14">
        <f t="shared" si="4"/>
        <v>71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9">
        <v>42749</v>
      </c>
      <c r="B96" s="40">
        <v>21</v>
      </c>
      <c r="C96" s="40">
        <v>69</v>
      </c>
      <c r="D96" s="17">
        <f t="shared" si="5"/>
        <v>48</v>
      </c>
      <c r="E96" s="18">
        <f t="shared" si="6"/>
        <v>48</v>
      </c>
      <c r="F96" s="46">
        <f t="shared" si="7"/>
        <v>2</v>
      </c>
      <c r="G96" s="14">
        <f t="shared" si="4"/>
        <v>69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9">
        <v>42750</v>
      </c>
      <c r="B97" s="40">
        <v>18</v>
      </c>
      <c r="C97" s="40">
        <v>60</v>
      </c>
      <c r="D97" s="17">
        <f t="shared" si="5"/>
        <v>42</v>
      </c>
      <c r="E97" s="18">
        <f t="shared" si="6"/>
        <v>42</v>
      </c>
      <c r="F97" s="46">
        <f t="shared" si="7"/>
        <v>9</v>
      </c>
      <c r="G97" s="14">
        <f t="shared" si="4"/>
        <v>60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9">
        <v>42751</v>
      </c>
      <c r="B98" s="40">
        <v>14</v>
      </c>
      <c r="C98" s="40">
        <v>51</v>
      </c>
      <c r="D98" s="17">
        <f t="shared" si="5"/>
        <v>37</v>
      </c>
      <c r="E98" s="18">
        <f t="shared" si="6"/>
        <v>37</v>
      </c>
      <c r="F98" s="46">
        <f t="shared" si="7"/>
        <v>9</v>
      </c>
      <c r="G98" s="14">
        <f t="shared" si="4"/>
        <v>51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9">
        <v>42752</v>
      </c>
      <c r="B99" s="40">
        <v>11</v>
      </c>
      <c r="C99" s="40">
        <v>25</v>
      </c>
      <c r="D99" s="17">
        <f t="shared" si="5"/>
        <v>14</v>
      </c>
      <c r="E99" s="18">
        <f t="shared" si="6"/>
        <v>14</v>
      </c>
      <c r="F99" s="46">
        <f t="shared" si="7"/>
        <v>26</v>
      </c>
      <c r="G99" s="14">
        <f t="shared" si="4"/>
        <v>25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9">
        <v>42753</v>
      </c>
      <c r="B100" s="40">
        <v>7</v>
      </c>
      <c r="C100" s="40">
        <v>14</v>
      </c>
      <c r="D100" s="17">
        <f t="shared" si="5"/>
        <v>7</v>
      </c>
      <c r="E100" s="18">
        <f t="shared" si="6"/>
        <v>7</v>
      </c>
      <c r="F100" s="46">
        <f t="shared" si="7"/>
        <v>11</v>
      </c>
      <c r="G100" s="14">
        <f t="shared" si="4"/>
        <v>14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9">
        <v>42754</v>
      </c>
      <c r="B101" s="40">
        <v>4</v>
      </c>
      <c r="C101" s="40">
        <v>2</v>
      </c>
      <c r="D101" s="17">
        <f t="shared" si="5"/>
        <v>-2</v>
      </c>
      <c r="E101" s="18">
        <f t="shared" si="6"/>
        <v>0</v>
      </c>
      <c r="F101" s="46">
        <f t="shared" si="7"/>
        <v>12</v>
      </c>
      <c r="G101" s="14">
        <f t="shared" si="4"/>
        <v>4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9">
        <v>42755</v>
      </c>
      <c r="B102" s="40">
        <v>0</v>
      </c>
      <c r="C102" s="40">
        <v>0</v>
      </c>
      <c r="D102" s="17">
        <f t="shared" si="5"/>
        <v>0</v>
      </c>
      <c r="E102" s="18">
        <f t="shared" si="6"/>
        <v>0</v>
      </c>
      <c r="F102" s="46">
        <f t="shared" si="7"/>
        <v>2</v>
      </c>
      <c r="G102" s="14">
        <f t="shared" si="4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/>
      <c r="E103" s="18"/>
      <c r="F103" s="46" t="str">
        <f t="shared" si="7"/>
        <v/>
      </c>
      <c r="G103" s="14"/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7"/>
        <v/>
      </c>
      <c r="G104" s="14"/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E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thickBot="1" x14ac:dyDescent="0.25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88</v>
      </c>
      <c r="K2" s="7">
        <f>B51</f>
        <v>99</v>
      </c>
      <c r="L2" s="5"/>
      <c r="M2" s="5"/>
      <c r="N2" s="5"/>
    </row>
    <row r="3" spans="1:14" ht="15.75" customHeight="1" thickBot="1" x14ac:dyDescent="0.25">
      <c r="A3" s="40" t="s">
        <v>315</v>
      </c>
      <c r="B3" s="40">
        <v>88</v>
      </c>
      <c r="C3" s="42">
        <v>88</v>
      </c>
      <c r="D3" s="17">
        <f t="shared" ref="D3:D40" si="0">C3-B3</f>
        <v>0</v>
      </c>
      <c r="E3" s="18">
        <f t="shared" ref="E3:E40" si="1">IF(D3&gt;0,D3,0)</f>
        <v>0</v>
      </c>
      <c r="F3" s="46"/>
      <c r="G3" s="14">
        <f t="shared" ref="G3:G40" si="2">B3+E3</f>
        <v>88</v>
      </c>
      <c r="H3" s="5"/>
      <c r="I3" s="6" t="s">
        <v>139</v>
      </c>
      <c r="J3" s="7">
        <f>COUNTIF(B3:B48,"&gt;0")</f>
        <v>37</v>
      </c>
      <c r="K3" s="7">
        <f>COUNTIF(B51:B111,"&gt;0")</f>
        <v>51</v>
      </c>
      <c r="L3" s="5"/>
      <c r="M3" s="5"/>
      <c r="N3" s="5"/>
    </row>
    <row r="4" spans="1:14" ht="15.75" customHeight="1" thickBot="1" x14ac:dyDescent="0.25">
      <c r="A4" s="40" t="s">
        <v>316</v>
      </c>
      <c r="B4" s="40">
        <v>86</v>
      </c>
      <c r="C4" s="42">
        <v>88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88</v>
      </c>
      <c r="H4" s="5"/>
      <c r="I4" s="6" t="s">
        <v>2</v>
      </c>
      <c r="J4" s="7">
        <f>MAX(D3:D48)</f>
        <v>27</v>
      </c>
      <c r="K4" s="7">
        <f>MAX(D51:D111)</f>
        <v>38</v>
      </c>
      <c r="L4" s="5" t="s">
        <v>144</v>
      </c>
      <c r="M4" s="5"/>
      <c r="N4" s="5"/>
    </row>
    <row r="5" spans="1:14" ht="15.75" customHeight="1" thickBot="1" x14ac:dyDescent="0.25">
      <c r="A5" s="40" t="s">
        <v>317</v>
      </c>
      <c r="B5" s="40">
        <v>83</v>
      </c>
      <c r="C5" s="42">
        <v>88</v>
      </c>
      <c r="D5" s="17">
        <f t="shared" si="0"/>
        <v>5</v>
      </c>
      <c r="E5" s="18">
        <f t="shared" si="1"/>
        <v>5</v>
      </c>
      <c r="F5" s="46">
        <f t="shared" ref="F5:F68" si="3">IF(B4,C4-C5,"")</f>
        <v>0</v>
      </c>
      <c r="G5" s="14">
        <f t="shared" si="2"/>
        <v>88</v>
      </c>
      <c r="H5" s="5"/>
      <c r="I5" s="6" t="s">
        <v>3</v>
      </c>
      <c r="J5" s="7">
        <f>MIN(D3:D48)</f>
        <v>0</v>
      </c>
      <c r="K5" s="7">
        <f>MIN(D51:D111)</f>
        <v>-6</v>
      </c>
      <c r="L5" s="5" t="s">
        <v>145</v>
      </c>
      <c r="M5" s="5"/>
      <c r="N5" s="5"/>
    </row>
    <row r="6" spans="1:14" ht="15.75" customHeight="1" thickBot="1" x14ac:dyDescent="0.25">
      <c r="A6" s="40" t="s">
        <v>318</v>
      </c>
      <c r="B6" s="40">
        <v>81</v>
      </c>
      <c r="C6" s="42">
        <v>86</v>
      </c>
      <c r="D6" s="17">
        <f t="shared" si="0"/>
        <v>5</v>
      </c>
      <c r="E6" s="18">
        <f t="shared" si="1"/>
        <v>5</v>
      </c>
      <c r="F6" s="46">
        <f t="shared" si="3"/>
        <v>2</v>
      </c>
      <c r="G6" s="14">
        <f t="shared" si="2"/>
        <v>86</v>
      </c>
      <c r="H6" s="5"/>
      <c r="I6" s="6" t="s">
        <v>4</v>
      </c>
      <c r="J6" s="7">
        <f>AVERAGE(D3:D48)</f>
        <v>14.973684210526315</v>
      </c>
      <c r="K6" s="7">
        <f>AVERAGE(D51:D111)</f>
        <v>19.096153846153847</v>
      </c>
      <c r="L6" s="5" t="s">
        <v>0</v>
      </c>
      <c r="M6" s="5"/>
      <c r="N6" s="5"/>
    </row>
    <row r="7" spans="1:14" ht="15.75" customHeight="1" thickBot="1" x14ac:dyDescent="0.25">
      <c r="A7" s="40" t="s">
        <v>292</v>
      </c>
      <c r="B7" s="40">
        <v>78</v>
      </c>
      <c r="C7" s="42">
        <v>80</v>
      </c>
      <c r="D7" s="17">
        <f t="shared" si="0"/>
        <v>2</v>
      </c>
      <c r="E7" s="18">
        <f t="shared" si="1"/>
        <v>2</v>
      </c>
      <c r="F7" s="46">
        <f t="shared" si="3"/>
        <v>6</v>
      </c>
      <c r="G7" s="14">
        <f t="shared" si="2"/>
        <v>80</v>
      </c>
      <c r="H7" s="5"/>
      <c r="I7" s="6" t="s">
        <v>140</v>
      </c>
      <c r="J7" s="7">
        <f>STDEV(D3:D48)</f>
        <v>7.7650876401843636</v>
      </c>
      <c r="K7" s="7">
        <f>STDEV(D51:D111)</f>
        <v>10.942379594565047</v>
      </c>
      <c r="L7" s="5" t="s">
        <v>191</v>
      </c>
      <c r="M7" s="5"/>
      <c r="N7" s="5"/>
    </row>
    <row r="8" spans="1:14" ht="15.75" customHeight="1" thickBot="1" x14ac:dyDescent="0.25">
      <c r="A8" s="40" t="s">
        <v>293</v>
      </c>
      <c r="B8" s="40">
        <v>76</v>
      </c>
      <c r="C8" s="42">
        <v>80</v>
      </c>
      <c r="D8" s="17">
        <f t="shared" si="0"/>
        <v>4</v>
      </c>
      <c r="E8" s="18">
        <f t="shared" si="1"/>
        <v>4</v>
      </c>
      <c r="F8" s="46">
        <f t="shared" si="3"/>
        <v>0</v>
      </c>
      <c r="G8" s="14">
        <f t="shared" si="2"/>
        <v>80</v>
      </c>
      <c r="H8" s="5"/>
      <c r="I8" s="6" t="s">
        <v>5</v>
      </c>
      <c r="J8" s="8">
        <f>COUNTIF(E3:E48,"&gt;0")/J3</f>
        <v>1</v>
      </c>
      <c r="K8" s="8">
        <f>COUNTIF(E51:E111,"&gt;0")/K3</f>
        <v>0.96078431372549022</v>
      </c>
      <c r="L8" s="5" t="s">
        <v>146</v>
      </c>
      <c r="M8" s="5"/>
      <c r="N8" s="5"/>
    </row>
    <row r="9" spans="1:14" ht="15.75" customHeight="1" thickBot="1" x14ac:dyDescent="0.25">
      <c r="A9" s="40" t="s">
        <v>294</v>
      </c>
      <c r="B9" s="40">
        <v>74</v>
      </c>
      <c r="C9" s="42">
        <v>80</v>
      </c>
      <c r="D9" s="17">
        <f t="shared" si="0"/>
        <v>6</v>
      </c>
      <c r="E9" s="18">
        <f t="shared" si="1"/>
        <v>6</v>
      </c>
      <c r="F9" s="46">
        <f t="shared" si="3"/>
        <v>0</v>
      </c>
      <c r="G9" s="14">
        <f t="shared" si="2"/>
        <v>80</v>
      </c>
      <c r="H9" s="5"/>
      <c r="I9" s="6" t="s">
        <v>6</v>
      </c>
      <c r="J9" s="9">
        <f>SUM(E3:E48)</f>
        <v>569</v>
      </c>
      <c r="K9" s="10">
        <f>SUM(E51:E111)</f>
        <v>1000</v>
      </c>
      <c r="L9" s="5" t="s">
        <v>147</v>
      </c>
      <c r="M9" s="5"/>
      <c r="N9" s="5"/>
    </row>
    <row r="10" spans="1:14" ht="15.75" customHeight="1" thickBot="1" x14ac:dyDescent="0.25">
      <c r="A10" s="40" t="s">
        <v>295</v>
      </c>
      <c r="B10" s="40">
        <v>71</v>
      </c>
      <c r="C10" s="42">
        <v>80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80</v>
      </c>
      <c r="H10" s="5"/>
      <c r="I10" s="7" t="s">
        <v>69</v>
      </c>
      <c r="J10" s="7">
        <f>J9/J2</f>
        <v>6.4659090909090908</v>
      </c>
      <c r="K10" s="7">
        <f>K9/K2</f>
        <v>10.1010101010101</v>
      </c>
      <c r="L10" s="5" t="s">
        <v>148</v>
      </c>
      <c r="M10" s="5"/>
      <c r="N10" s="5"/>
    </row>
    <row r="11" spans="1:14" ht="15.75" customHeight="1" thickBot="1" x14ac:dyDescent="0.25">
      <c r="A11" s="40" t="s">
        <v>296</v>
      </c>
      <c r="B11" s="40">
        <v>69</v>
      </c>
      <c r="C11" s="42">
        <v>80</v>
      </c>
      <c r="D11" s="17">
        <f t="shared" si="0"/>
        <v>11</v>
      </c>
      <c r="E11" s="18">
        <f t="shared" si="1"/>
        <v>11</v>
      </c>
      <c r="F11" s="46">
        <f t="shared" si="3"/>
        <v>0</v>
      </c>
      <c r="G11" s="14">
        <f t="shared" si="2"/>
        <v>80</v>
      </c>
      <c r="H11" s="5"/>
      <c r="I11" s="7" t="s">
        <v>141</v>
      </c>
      <c r="J11" s="7">
        <f>SUM(C3:C48)/SUM(B3:B48)</f>
        <v>1.3403110047846889</v>
      </c>
      <c r="K11" s="7">
        <f>SUM(C51:C111)/SUM(B51:B111)</f>
        <v>1.3857808857808858</v>
      </c>
      <c r="L11" s="5" t="s">
        <v>149</v>
      </c>
      <c r="M11" s="5"/>
      <c r="N11" s="5"/>
    </row>
    <row r="12" spans="1:14" ht="15.75" customHeight="1" thickBot="1" x14ac:dyDescent="0.25">
      <c r="A12" s="40" t="s">
        <v>297</v>
      </c>
      <c r="B12" s="40">
        <v>67</v>
      </c>
      <c r="C12" s="42">
        <v>80</v>
      </c>
      <c r="D12" s="17">
        <f t="shared" si="0"/>
        <v>13</v>
      </c>
      <c r="E12" s="18">
        <f t="shared" si="1"/>
        <v>13</v>
      </c>
      <c r="F12" s="46">
        <f t="shared" si="3"/>
        <v>0</v>
      </c>
      <c r="G12" s="14">
        <f t="shared" si="2"/>
        <v>80</v>
      </c>
      <c r="H12" s="5"/>
      <c r="I12" s="11" t="s">
        <v>142</v>
      </c>
      <c r="J12" s="7">
        <v>7.48</v>
      </c>
      <c r="K12" s="7">
        <v>10</v>
      </c>
      <c r="L12" s="5"/>
      <c r="M12" s="5"/>
      <c r="N12" s="5"/>
    </row>
    <row r="13" spans="1:14" ht="15.75" customHeight="1" thickBot="1" x14ac:dyDescent="0.25">
      <c r="A13" s="40" t="s">
        <v>298</v>
      </c>
      <c r="B13" s="40">
        <v>64</v>
      </c>
      <c r="C13" s="42">
        <v>80</v>
      </c>
      <c r="D13" s="17">
        <f t="shared" si="0"/>
        <v>16</v>
      </c>
      <c r="E13" s="18">
        <f t="shared" si="1"/>
        <v>16</v>
      </c>
      <c r="F13" s="46">
        <f t="shared" si="3"/>
        <v>0</v>
      </c>
      <c r="G13" s="14">
        <f t="shared" si="2"/>
        <v>80</v>
      </c>
      <c r="H13" s="5"/>
      <c r="I13" s="7" t="s">
        <v>143</v>
      </c>
      <c r="J13" s="23">
        <f>1/J11</f>
        <v>0.74609549308344492</v>
      </c>
      <c r="K13" s="23">
        <f>1/K11</f>
        <v>0.72161480235492015</v>
      </c>
      <c r="L13" s="5"/>
      <c r="M13" s="5"/>
      <c r="N13" s="5"/>
    </row>
    <row r="14" spans="1:14" ht="15.75" customHeight="1" thickBot="1" x14ac:dyDescent="0.25">
      <c r="A14" s="40" t="s">
        <v>299</v>
      </c>
      <c r="B14" s="40">
        <v>62</v>
      </c>
      <c r="C14" s="42">
        <v>74</v>
      </c>
      <c r="D14" s="17">
        <f t="shared" si="0"/>
        <v>12</v>
      </c>
      <c r="E14" s="18">
        <f t="shared" si="1"/>
        <v>12</v>
      </c>
      <c r="F14" s="46">
        <f t="shared" si="3"/>
        <v>6</v>
      </c>
      <c r="G14" s="14">
        <f t="shared" si="2"/>
        <v>74</v>
      </c>
      <c r="H14" s="5"/>
      <c r="I14" s="7" t="s">
        <v>261</v>
      </c>
      <c r="J14" s="26">
        <v>4</v>
      </c>
      <c r="K14" s="26">
        <v>4</v>
      </c>
      <c r="L14" s="5"/>
      <c r="M14" s="5"/>
      <c r="N14" s="5"/>
    </row>
    <row r="15" spans="1:14" ht="15.75" customHeight="1" thickBot="1" x14ac:dyDescent="0.25">
      <c r="A15" s="40" t="s">
        <v>300</v>
      </c>
      <c r="B15" s="40">
        <v>59</v>
      </c>
      <c r="C15" s="42">
        <v>73</v>
      </c>
      <c r="D15" s="17">
        <f t="shared" si="0"/>
        <v>14</v>
      </c>
      <c r="E15" s="18">
        <f t="shared" si="1"/>
        <v>14</v>
      </c>
      <c r="F15" s="46">
        <f t="shared" si="3"/>
        <v>1</v>
      </c>
      <c r="G15" s="14">
        <f t="shared" si="2"/>
        <v>73</v>
      </c>
      <c r="H15" s="5"/>
      <c r="I15" s="7" t="s">
        <v>266</v>
      </c>
      <c r="J15" s="7">
        <f>(SUMPRODUCT(D3:D48,D3:D48))/J2</f>
        <v>122.17045454545455</v>
      </c>
      <c r="K15" s="7">
        <f>(SUMPRODUCT(D51:D111,D51:D111))/K2</f>
        <v>253.22222222222223</v>
      </c>
      <c r="L15" s="5"/>
      <c r="M15" s="5"/>
      <c r="N15" s="5"/>
    </row>
    <row r="16" spans="1:14" ht="15.75" customHeight="1" thickBot="1" x14ac:dyDescent="0.25">
      <c r="A16" s="40" t="s">
        <v>301</v>
      </c>
      <c r="B16" s="40">
        <v>57</v>
      </c>
      <c r="C16" s="42">
        <v>70</v>
      </c>
      <c r="D16" s="17">
        <f t="shared" si="0"/>
        <v>13</v>
      </c>
      <c r="E16" s="18">
        <f t="shared" si="1"/>
        <v>13</v>
      </c>
      <c r="F16" s="46">
        <f t="shared" si="3"/>
        <v>3</v>
      </c>
      <c r="G16" s="14">
        <f t="shared" si="2"/>
        <v>70</v>
      </c>
      <c r="H16" s="5"/>
      <c r="I16" s="7" t="s">
        <v>267</v>
      </c>
      <c r="J16" s="7">
        <f>ABS(1-J13)</f>
        <v>0.25390450691655508</v>
      </c>
      <c r="K16" s="7">
        <f>ABS(1-K13)</f>
        <v>0.27838519764507985</v>
      </c>
      <c r="L16" s="5"/>
      <c r="M16" s="5"/>
      <c r="N16" s="5"/>
    </row>
    <row r="17" spans="1:14" ht="15.75" customHeight="1" thickBot="1" x14ac:dyDescent="0.25">
      <c r="A17" s="40" t="s">
        <v>302</v>
      </c>
      <c r="B17" s="40">
        <v>55</v>
      </c>
      <c r="C17" s="42">
        <v>68</v>
      </c>
      <c r="D17" s="17">
        <f t="shared" si="0"/>
        <v>13</v>
      </c>
      <c r="E17" s="18">
        <f t="shared" si="1"/>
        <v>13</v>
      </c>
      <c r="F17" s="46">
        <f t="shared" si="3"/>
        <v>2</v>
      </c>
      <c r="G17" s="14">
        <f t="shared" si="2"/>
        <v>68</v>
      </c>
      <c r="H17" s="5"/>
      <c r="I17" s="7" t="s">
        <v>287</v>
      </c>
      <c r="J17" s="26">
        <f>J2/J3</f>
        <v>2.3783783783783785</v>
      </c>
      <c r="K17" s="26">
        <f>K2/K3</f>
        <v>1.9411764705882353</v>
      </c>
      <c r="L17" s="5"/>
      <c r="M17" s="5"/>
      <c r="N17" s="5"/>
    </row>
    <row r="18" spans="1:14" ht="15.75" customHeight="1" thickBot="1" x14ac:dyDescent="0.25">
      <c r="A18" s="41">
        <v>42380</v>
      </c>
      <c r="B18" s="40">
        <v>52</v>
      </c>
      <c r="C18" s="42">
        <v>68</v>
      </c>
      <c r="D18" s="17">
        <f t="shared" si="0"/>
        <v>16</v>
      </c>
      <c r="E18" s="18">
        <f t="shared" si="1"/>
        <v>16</v>
      </c>
      <c r="F18" s="46">
        <f t="shared" si="3"/>
        <v>0</v>
      </c>
      <c r="G18" s="14">
        <f t="shared" si="2"/>
        <v>68</v>
      </c>
      <c r="H18" s="5"/>
      <c r="I18" s="7" t="s">
        <v>314</v>
      </c>
      <c r="J18" s="26">
        <f>STDEV(F3:F48)</f>
        <v>2.366876021700778</v>
      </c>
      <c r="K18" s="26">
        <f>STDEV(F51:F111)</f>
        <v>5.1591152912331095</v>
      </c>
      <c r="L18" s="5"/>
      <c r="M18" s="5"/>
      <c r="N18" s="5"/>
    </row>
    <row r="19" spans="1:14" ht="15.75" customHeight="1" thickBot="1" x14ac:dyDescent="0.25">
      <c r="A19" s="41">
        <v>42411</v>
      </c>
      <c r="B19" s="40">
        <v>50</v>
      </c>
      <c r="C19" s="42">
        <v>66</v>
      </c>
      <c r="D19" s="17">
        <f t="shared" si="0"/>
        <v>16</v>
      </c>
      <c r="E19" s="18">
        <f t="shared" si="1"/>
        <v>16</v>
      </c>
      <c r="F19" s="46">
        <f t="shared" si="3"/>
        <v>2</v>
      </c>
      <c r="G19" s="14">
        <f t="shared" si="2"/>
        <v>66</v>
      </c>
      <c r="H19" s="5"/>
      <c r="I19" s="5"/>
      <c r="J19" s="5"/>
      <c r="K19" s="5"/>
      <c r="L19" s="5"/>
      <c r="M19" s="5"/>
      <c r="N19" s="5"/>
    </row>
    <row r="20" spans="1:14" ht="15.75" customHeight="1" thickBot="1" x14ac:dyDescent="0.25">
      <c r="A20" s="41">
        <v>42440</v>
      </c>
      <c r="B20" s="40">
        <v>48</v>
      </c>
      <c r="C20" s="42">
        <v>66</v>
      </c>
      <c r="D20" s="17">
        <f t="shared" si="0"/>
        <v>18</v>
      </c>
      <c r="E20" s="18">
        <f t="shared" si="1"/>
        <v>18</v>
      </c>
      <c r="F20" s="46">
        <f t="shared" si="3"/>
        <v>0</v>
      </c>
      <c r="G20" s="14">
        <f t="shared" si="2"/>
        <v>66</v>
      </c>
      <c r="H20" s="5"/>
      <c r="I20" s="5"/>
      <c r="J20" s="5"/>
      <c r="K20" s="5"/>
      <c r="L20" s="5"/>
      <c r="M20" s="5"/>
      <c r="N20" s="5"/>
    </row>
    <row r="21" spans="1:14" ht="15.75" customHeight="1" thickBot="1" x14ac:dyDescent="0.25">
      <c r="A21" s="41">
        <v>42471</v>
      </c>
      <c r="B21" s="40">
        <v>45</v>
      </c>
      <c r="C21" s="42">
        <v>62</v>
      </c>
      <c r="D21" s="17">
        <f t="shared" si="0"/>
        <v>17</v>
      </c>
      <c r="E21" s="18">
        <f t="shared" si="1"/>
        <v>17</v>
      </c>
      <c r="F21" s="46">
        <f t="shared" si="3"/>
        <v>4</v>
      </c>
      <c r="G21" s="14">
        <f t="shared" si="2"/>
        <v>62</v>
      </c>
      <c r="H21" s="5"/>
      <c r="I21" s="5"/>
      <c r="J21" s="5"/>
      <c r="K21" s="5"/>
      <c r="L21" s="5"/>
      <c r="M21" s="5"/>
      <c r="N21" s="5"/>
    </row>
    <row r="22" spans="1:14" ht="15.75" customHeight="1" thickBot="1" x14ac:dyDescent="0.25">
      <c r="A22" s="41">
        <v>42501</v>
      </c>
      <c r="B22" s="40">
        <v>43</v>
      </c>
      <c r="C22" s="42">
        <v>62</v>
      </c>
      <c r="D22" s="17">
        <f t="shared" si="0"/>
        <v>19</v>
      </c>
      <c r="E22" s="18">
        <f t="shared" si="1"/>
        <v>19</v>
      </c>
      <c r="F22" s="46">
        <f t="shared" si="3"/>
        <v>0</v>
      </c>
      <c r="G22" s="14">
        <f t="shared" si="2"/>
        <v>62</v>
      </c>
      <c r="H22" s="5"/>
      <c r="I22" s="5"/>
      <c r="J22" s="5"/>
      <c r="K22" s="5"/>
      <c r="L22" s="5"/>
      <c r="M22" s="5"/>
      <c r="N22" s="5"/>
    </row>
    <row r="23" spans="1:14" ht="15.75" customHeight="1" thickBot="1" x14ac:dyDescent="0.25">
      <c r="A23" s="41">
        <v>42532</v>
      </c>
      <c r="B23" s="40">
        <v>40</v>
      </c>
      <c r="C23" s="42">
        <v>62</v>
      </c>
      <c r="D23" s="17">
        <f t="shared" si="0"/>
        <v>22</v>
      </c>
      <c r="E23" s="18">
        <f t="shared" si="1"/>
        <v>22</v>
      </c>
      <c r="F23" s="46">
        <f t="shared" si="3"/>
        <v>0</v>
      </c>
      <c r="G23" s="14">
        <f t="shared" si="2"/>
        <v>62</v>
      </c>
      <c r="H23" s="5"/>
      <c r="I23" s="5"/>
      <c r="J23" s="5"/>
      <c r="K23" s="5"/>
      <c r="L23" s="5"/>
      <c r="M23" s="5"/>
      <c r="N23" s="5"/>
    </row>
    <row r="24" spans="1:14" ht="15.75" customHeight="1" thickBot="1" x14ac:dyDescent="0.25">
      <c r="A24" s="41">
        <v>42562</v>
      </c>
      <c r="B24" s="40">
        <v>38</v>
      </c>
      <c r="C24" s="42">
        <v>62</v>
      </c>
      <c r="D24" s="17">
        <f t="shared" si="0"/>
        <v>24</v>
      </c>
      <c r="E24" s="18">
        <f t="shared" si="1"/>
        <v>24</v>
      </c>
      <c r="F24" s="46">
        <f t="shared" si="3"/>
        <v>0</v>
      </c>
      <c r="G24" s="14">
        <f t="shared" si="2"/>
        <v>62</v>
      </c>
      <c r="H24" s="5"/>
      <c r="I24" s="5"/>
      <c r="J24" s="5"/>
      <c r="K24" s="5"/>
      <c r="L24" s="5"/>
      <c r="M24" s="5"/>
      <c r="N24" s="5"/>
    </row>
    <row r="25" spans="1:14" ht="15.75" customHeight="1" thickBot="1" x14ac:dyDescent="0.25">
      <c r="A25" s="41">
        <v>42593</v>
      </c>
      <c r="B25" s="40">
        <v>36</v>
      </c>
      <c r="C25" s="42">
        <v>60</v>
      </c>
      <c r="D25" s="17">
        <f t="shared" si="0"/>
        <v>24</v>
      </c>
      <c r="E25" s="18">
        <f t="shared" si="1"/>
        <v>24</v>
      </c>
      <c r="F25" s="46">
        <f t="shared" si="3"/>
        <v>2</v>
      </c>
      <c r="G25" s="14">
        <f t="shared" si="2"/>
        <v>60</v>
      </c>
      <c r="H25" s="5"/>
      <c r="I25" s="5"/>
      <c r="J25" s="5"/>
      <c r="K25" s="5"/>
      <c r="L25" s="5"/>
      <c r="M25" s="5"/>
      <c r="N25" s="5"/>
    </row>
    <row r="26" spans="1:14" ht="15.75" customHeight="1" thickBot="1" x14ac:dyDescent="0.25">
      <c r="A26" s="41">
        <v>42624</v>
      </c>
      <c r="B26" s="40">
        <v>33</v>
      </c>
      <c r="C26" s="42">
        <v>54</v>
      </c>
      <c r="D26" s="17">
        <f t="shared" si="0"/>
        <v>21</v>
      </c>
      <c r="E26" s="18">
        <f t="shared" si="1"/>
        <v>21</v>
      </c>
      <c r="F26" s="46">
        <f t="shared" si="3"/>
        <v>6</v>
      </c>
      <c r="G26" s="14">
        <f t="shared" si="2"/>
        <v>54</v>
      </c>
      <c r="H26" s="5"/>
      <c r="I26" s="5"/>
      <c r="J26" s="5"/>
      <c r="K26" s="5"/>
      <c r="L26" s="5"/>
      <c r="M26" s="5"/>
      <c r="N26" s="5"/>
    </row>
    <row r="27" spans="1:14" ht="15.75" customHeight="1" thickBot="1" x14ac:dyDescent="0.25">
      <c r="A27" s="41">
        <v>42654</v>
      </c>
      <c r="B27" s="40">
        <v>31</v>
      </c>
      <c r="C27" s="42">
        <v>54</v>
      </c>
      <c r="D27" s="17">
        <f t="shared" si="0"/>
        <v>23</v>
      </c>
      <c r="E27" s="18">
        <f t="shared" si="1"/>
        <v>23</v>
      </c>
      <c r="F27" s="46">
        <f t="shared" si="3"/>
        <v>0</v>
      </c>
      <c r="G27" s="14">
        <f t="shared" si="2"/>
        <v>54</v>
      </c>
      <c r="H27" s="5"/>
      <c r="I27" s="5"/>
      <c r="J27" s="5"/>
      <c r="K27" s="5"/>
      <c r="L27" s="5"/>
      <c r="M27" s="5"/>
      <c r="N27" s="5"/>
    </row>
    <row r="28" spans="1:14" ht="15.75" customHeight="1" thickBot="1" x14ac:dyDescent="0.25">
      <c r="A28" s="41">
        <v>42685</v>
      </c>
      <c r="B28" s="40">
        <v>29</v>
      </c>
      <c r="C28" s="42">
        <v>54</v>
      </c>
      <c r="D28" s="17">
        <f t="shared" si="0"/>
        <v>25</v>
      </c>
      <c r="E28" s="18">
        <f t="shared" si="1"/>
        <v>25</v>
      </c>
      <c r="F28" s="46">
        <f t="shared" si="3"/>
        <v>0</v>
      </c>
      <c r="G28" s="14">
        <f t="shared" si="2"/>
        <v>54</v>
      </c>
      <c r="H28" s="5"/>
      <c r="I28" s="5"/>
      <c r="J28" s="5"/>
      <c r="K28" s="5"/>
      <c r="L28" s="5"/>
      <c r="M28" s="5"/>
      <c r="N28" s="5"/>
    </row>
    <row r="29" spans="1:14" ht="15.75" customHeight="1" thickBot="1" x14ac:dyDescent="0.25">
      <c r="A29" s="41">
        <v>42715</v>
      </c>
      <c r="B29" s="40">
        <v>26</v>
      </c>
      <c r="C29" s="42">
        <v>52</v>
      </c>
      <c r="D29" s="17">
        <f t="shared" si="0"/>
        <v>26</v>
      </c>
      <c r="E29" s="18">
        <f t="shared" si="1"/>
        <v>26</v>
      </c>
      <c r="F29" s="46">
        <f t="shared" si="3"/>
        <v>2</v>
      </c>
      <c r="G29" s="14">
        <f t="shared" si="2"/>
        <v>52</v>
      </c>
      <c r="H29" s="5"/>
      <c r="I29" s="5"/>
      <c r="J29" s="5"/>
      <c r="K29" s="5"/>
      <c r="L29" s="5"/>
      <c r="M29" s="5"/>
      <c r="N29" s="5"/>
    </row>
    <row r="30" spans="1:14" ht="15.75" customHeight="1" thickBot="1" x14ac:dyDescent="0.25">
      <c r="A30" s="40" t="s">
        <v>303</v>
      </c>
      <c r="B30" s="40">
        <v>24</v>
      </c>
      <c r="C30" s="42">
        <v>50</v>
      </c>
      <c r="D30" s="17">
        <f t="shared" si="0"/>
        <v>26</v>
      </c>
      <c r="E30" s="18">
        <f t="shared" si="1"/>
        <v>26</v>
      </c>
      <c r="F30" s="46">
        <f t="shared" si="3"/>
        <v>2</v>
      </c>
      <c r="G30" s="14">
        <f t="shared" si="2"/>
        <v>50</v>
      </c>
      <c r="H30" s="5"/>
      <c r="I30" s="5"/>
      <c r="J30" s="5"/>
      <c r="K30" s="5"/>
      <c r="L30" s="5"/>
      <c r="M30" s="5"/>
      <c r="N30" s="5"/>
    </row>
    <row r="31" spans="1:14" ht="15.75" customHeight="1" thickBot="1" x14ac:dyDescent="0.25">
      <c r="A31" s="40" t="s">
        <v>304</v>
      </c>
      <c r="B31" s="40">
        <v>21</v>
      </c>
      <c r="C31" s="42">
        <v>48</v>
      </c>
      <c r="D31" s="17">
        <f t="shared" si="0"/>
        <v>27</v>
      </c>
      <c r="E31" s="18">
        <f t="shared" si="1"/>
        <v>27</v>
      </c>
      <c r="F31" s="46">
        <f t="shared" si="3"/>
        <v>2</v>
      </c>
      <c r="G31" s="14">
        <f t="shared" si="2"/>
        <v>48</v>
      </c>
      <c r="H31" s="5"/>
      <c r="I31" s="5"/>
      <c r="J31" s="5"/>
      <c r="K31" s="5"/>
      <c r="L31" s="5"/>
      <c r="M31" s="5"/>
      <c r="N31" s="5"/>
    </row>
    <row r="32" spans="1:14" ht="15.75" customHeight="1" thickBot="1" x14ac:dyDescent="0.25">
      <c r="A32" s="40" t="s">
        <v>305</v>
      </c>
      <c r="B32" s="40">
        <v>19</v>
      </c>
      <c r="C32" s="42">
        <v>42</v>
      </c>
      <c r="D32" s="17">
        <f t="shared" si="0"/>
        <v>23</v>
      </c>
      <c r="E32" s="18">
        <f t="shared" si="1"/>
        <v>23</v>
      </c>
      <c r="F32" s="46">
        <f t="shared" si="3"/>
        <v>6</v>
      </c>
      <c r="G32" s="14">
        <f t="shared" si="2"/>
        <v>42</v>
      </c>
      <c r="H32" s="5"/>
      <c r="I32" s="5"/>
      <c r="J32" s="5"/>
      <c r="K32" s="5"/>
      <c r="L32" s="5"/>
      <c r="M32" s="5"/>
      <c r="N32" s="5"/>
    </row>
    <row r="33" spans="1:14" ht="15.75" customHeight="1" thickBot="1" x14ac:dyDescent="0.25">
      <c r="A33" s="40" t="s">
        <v>306</v>
      </c>
      <c r="B33" s="40">
        <v>17</v>
      </c>
      <c r="C33" s="42">
        <v>41</v>
      </c>
      <c r="D33" s="17">
        <f t="shared" si="0"/>
        <v>24</v>
      </c>
      <c r="E33" s="18">
        <f t="shared" si="1"/>
        <v>24</v>
      </c>
      <c r="F33" s="46">
        <f t="shared" si="3"/>
        <v>1</v>
      </c>
      <c r="G33" s="14">
        <f t="shared" si="2"/>
        <v>41</v>
      </c>
      <c r="H33" s="5"/>
      <c r="I33" s="5"/>
      <c r="J33" s="5"/>
      <c r="K33" s="5"/>
      <c r="L33" s="5"/>
      <c r="M33" s="5"/>
      <c r="N33" s="5"/>
    </row>
    <row r="34" spans="1:14" ht="15.75" customHeight="1" thickBot="1" x14ac:dyDescent="0.25">
      <c r="A34" s="40" t="s">
        <v>307</v>
      </c>
      <c r="B34" s="40">
        <v>14</v>
      </c>
      <c r="C34" s="42">
        <v>37</v>
      </c>
      <c r="D34" s="17">
        <f t="shared" si="0"/>
        <v>23</v>
      </c>
      <c r="E34" s="18">
        <f t="shared" si="1"/>
        <v>23</v>
      </c>
      <c r="F34" s="46">
        <f t="shared" si="3"/>
        <v>4</v>
      </c>
      <c r="G34" s="14">
        <f t="shared" si="2"/>
        <v>37</v>
      </c>
      <c r="H34" s="5"/>
      <c r="I34" s="5"/>
      <c r="J34" s="5"/>
      <c r="K34" s="5"/>
      <c r="L34" s="5"/>
      <c r="M34" s="5"/>
      <c r="N34" s="5"/>
    </row>
    <row r="35" spans="1:14" ht="15.75" customHeight="1" thickBot="1" x14ac:dyDescent="0.25">
      <c r="A35" s="40" t="s">
        <v>308</v>
      </c>
      <c r="B35" s="40">
        <v>12</v>
      </c>
      <c r="C35" s="42">
        <v>31</v>
      </c>
      <c r="D35" s="17">
        <f t="shared" si="0"/>
        <v>19</v>
      </c>
      <c r="E35" s="18">
        <f t="shared" si="1"/>
        <v>19</v>
      </c>
      <c r="F35" s="46">
        <f t="shared" si="3"/>
        <v>6</v>
      </c>
      <c r="G35" s="14">
        <f t="shared" si="2"/>
        <v>31</v>
      </c>
      <c r="H35" s="5"/>
      <c r="I35" s="5"/>
      <c r="J35" s="5"/>
      <c r="K35" s="5"/>
      <c r="L35" s="5"/>
      <c r="M35" s="5"/>
      <c r="N35" s="5"/>
    </row>
    <row r="36" spans="1:14" ht="15.75" customHeight="1" thickBot="1" x14ac:dyDescent="0.25">
      <c r="A36" s="40" t="s">
        <v>309</v>
      </c>
      <c r="B36" s="40">
        <v>10</v>
      </c>
      <c r="C36" s="42">
        <v>23</v>
      </c>
      <c r="D36" s="17">
        <f t="shared" si="0"/>
        <v>13</v>
      </c>
      <c r="E36" s="18">
        <f t="shared" si="1"/>
        <v>13</v>
      </c>
      <c r="F36" s="46">
        <f t="shared" si="3"/>
        <v>8</v>
      </c>
      <c r="G36" s="14">
        <f t="shared" si="2"/>
        <v>23</v>
      </c>
      <c r="H36" s="5"/>
      <c r="I36" s="5"/>
      <c r="J36" s="5"/>
      <c r="K36" s="5"/>
      <c r="L36" s="5"/>
      <c r="M36" s="5"/>
      <c r="N36" s="5"/>
    </row>
    <row r="37" spans="1:14" ht="15.75" customHeight="1" thickBot="1" x14ac:dyDescent="0.25">
      <c r="A37" s="40" t="s">
        <v>310</v>
      </c>
      <c r="B37" s="40">
        <v>7</v>
      </c>
      <c r="C37" s="42">
        <v>19</v>
      </c>
      <c r="D37" s="17">
        <f t="shared" si="0"/>
        <v>12</v>
      </c>
      <c r="E37" s="18">
        <f t="shared" si="1"/>
        <v>12</v>
      </c>
      <c r="F37" s="46">
        <f t="shared" si="3"/>
        <v>4</v>
      </c>
      <c r="G37" s="14">
        <f t="shared" si="2"/>
        <v>19</v>
      </c>
      <c r="H37" s="5"/>
      <c r="I37" s="5"/>
      <c r="J37" s="5"/>
      <c r="K37" s="5"/>
      <c r="L37" s="5"/>
      <c r="M37" s="5"/>
      <c r="N37" s="5"/>
    </row>
    <row r="38" spans="1:14" ht="13.5" thickBot="1" x14ac:dyDescent="0.25">
      <c r="A38" s="40" t="s">
        <v>311</v>
      </c>
      <c r="B38" s="40">
        <v>5</v>
      </c>
      <c r="C38" s="42">
        <v>15</v>
      </c>
      <c r="D38" s="17">
        <f t="shared" si="0"/>
        <v>10</v>
      </c>
      <c r="E38" s="18">
        <f t="shared" si="1"/>
        <v>10</v>
      </c>
      <c r="F38" s="46">
        <f t="shared" si="3"/>
        <v>4</v>
      </c>
      <c r="G38" s="14">
        <f t="shared" si="2"/>
        <v>15</v>
      </c>
      <c r="H38" s="5"/>
      <c r="I38" s="5"/>
      <c r="J38" s="5"/>
      <c r="K38" s="5"/>
      <c r="L38" s="5"/>
      <c r="M38" s="5"/>
      <c r="N38" s="5"/>
    </row>
    <row r="39" spans="1:14" ht="13.5" thickBot="1" x14ac:dyDescent="0.25">
      <c r="A39" s="40" t="s">
        <v>312</v>
      </c>
      <c r="B39" s="40">
        <v>2</v>
      </c>
      <c r="C39" s="42">
        <v>11</v>
      </c>
      <c r="D39" s="17">
        <f t="shared" si="0"/>
        <v>9</v>
      </c>
      <c r="E39" s="18">
        <f t="shared" si="1"/>
        <v>9</v>
      </c>
      <c r="F39" s="46">
        <f t="shared" si="3"/>
        <v>4</v>
      </c>
      <c r="G39" s="14">
        <f t="shared" si="2"/>
        <v>11</v>
      </c>
      <c r="H39" s="5"/>
      <c r="I39" s="5"/>
      <c r="J39" s="5"/>
      <c r="K39" s="5"/>
      <c r="L39" s="5"/>
      <c r="M39" s="5"/>
      <c r="N39" s="5"/>
    </row>
    <row r="40" spans="1:14" ht="13.5" thickBot="1" x14ac:dyDescent="0.25">
      <c r="A40" s="44" t="s">
        <v>313</v>
      </c>
      <c r="B40" s="44">
        <v>0</v>
      </c>
      <c r="C40" s="45">
        <v>7</v>
      </c>
      <c r="D40" s="17">
        <f t="shared" si="0"/>
        <v>7</v>
      </c>
      <c r="E40" s="18">
        <f t="shared" si="1"/>
        <v>7</v>
      </c>
      <c r="F40" s="46">
        <f t="shared" si="3"/>
        <v>4</v>
      </c>
      <c r="G40" s="14">
        <f t="shared" si="2"/>
        <v>7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/>
      <c r="E41" s="18"/>
      <c r="F41" s="46" t="str">
        <f t="shared" si="3"/>
        <v/>
      </c>
      <c r="G41" s="14"/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/>
      <c r="E42" s="18"/>
      <c r="F42" s="46" t="str">
        <f t="shared" si="3"/>
        <v/>
      </c>
      <c r="G42" s="14"/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/>
      <c r="E43" s="22"/>
      <c r="F43" s="46" t="str">
        <f t="shared" si="3"/>
        <v/>
      </c>
      <c r="G43" s="14"/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21"/>
      <c r="E44" s="22"/>
      <c r="F44" s="46" t="str">
        <f t="shared" si="3"/>
        <v/>
      </c>
      <c r="G44" s="14"/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/>
      <c r="E45" s="22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/>
      <c r="E46" s="22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/>
      <c r="E47" s="22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/>
      <c r="E48" s="22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3.5" thickBot="1" x14ac:dyDescent="0.25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88" si="4">B50+E50</f>
        <v>0</v>
      </c>
      <c r="H50" s="5"/>
      <c r="I50" s="5"/>
      <c r="J50" s="5"/>
      <c r="K50" s="5"/>
      <c r="L50" s="5"/>
      <c r="M50" s="5"/>
      <c r="N50" s="5"/>
    </row>
    <row r="51" spans="1:14" ht="13.5" thickBot="1" x14ac:dyDescent="0.25">
      <c r="A51" s="41">
        <v>42702</v>
      </c>
      <c r="B51" s="40">
        <v>99</v>
      </c>
      <c r="C51" s="42">
        <v>99</v>
      </c>
      <c r="D51" s="17">
        <f t="shared" ref="D51:D88" si="5">C51-B51</f>
        <v>0</v>
      </c>
      <c r="E51" s="18">
        <f t="shared" ref="E51:E88" si="6">IF(D51&gt;0,D51,0)</f>
        <v>0</v>
      </c>
      <c r="F51" s="46" t="str">
        <f t="shared" si="3"/>
        <v/>
      </c>
      <c r="G51" s="14">
        <f t="shared" si="4"/>
        <v>99</v>
      </c>
      <c r="H51" s="5"/>
      <c r="I51" s="5"/>
      <c r="J51" s="5"/>
      <c r="K51" s="5"/>
      <c r="L51" s="5"/>
      <c r="M51" s="5"/>
      <c r="N51" s="5"/>
    </row>
    <row r="52" spans="1:14" ht="13.5" thickBot="1" x14ac:dyDescent="0.25">
      <c r="A52" s="41">
        <v>42703</v>
      </c>
      <c r="B52" s="40">
        <v>97</v>
      </c>
      <c r="C52" s="42">
        <v>96</v>
      </c>
      <c r="D52" s="17">
        <f t="shared" si="5"/>
        <v>-1</v>
      </c>
      <c r="E52" s="18">
        <f t="shared" si="6"/>
        <v>0</v>
      </c>
      <c r="F52" s="46">
        <f t="shared" si="3"/>
        <v>3</v>
      </c>
      <c r="G52" s="14">
        <f t="shared" si="4"/>
        <v>97</v>
      </c>
      <c r="H52" s="5"/>
      <c r="I52" s="5"/>
      <c r="J52" s="5"/>
      <c r="K52" s="5"/>
      <c r="L52" s="5"/>
      <c r="M52" s="5"/>
      <c r="N52" s="5"/>
    </row>
    <row r="53" spans="1:14" ht="13.5" thickBot="1" x14ac:dyDescent="0.25">
      <c r="A53" s="41">
        <v>42704</v>
      </c>
      <c r="B53" s="40">
        <v>95</v>
      </c>
      <c r="C53" s="42">
        <v>96</v>
      </c>
      <c r="D53" s="17">
        <f t="shared" si="5"/>
        <v>1</v>
      </c>
      <c r="E53" s="18">
        <f t="shared" si="6"/>
        <v>1</v>
      </c>
      <c r="F53" s="46">
        <f t="shared" si="3"/>
        <v>0</v>
      </c>
      <c r="G53" s="14">
        <f t="shared" si="4"/>
        <v>96</v>
      </c>
      <c r="H53" s="5"/>
      <c r="I53" s="5"/>
      <c r="J53" s="5"/>
      <c r="K53" s="5"/>
      <c r="L53" s="5"/>
      <c r="M53" s="5"/>
      <c r="N53" s="5"/>
    </row>
    <row r="54" spans="1:14" ht="13.5" thickBot="1" x14ac:dyDescent="0.25">
      <c r="A54" s="41">
        <v>42705</v>
      </c>
      <c r="B54" s="40">
        <v>93</v>
      </c>
      <c r="C54" s="42">
        <v>96</v>
      </c>
      <c r="D54" s="17">
        <f t="shared" si="5"/>
        <v>3</v>
      </c>
      <c r="E54" s="18">
        <f t="shared" si="6"/>
        <v>3</v>
      </c>
      <c r="F54" s="46">
        <f t="shared" si="3"/>
        <v>0</v>
      </c>
      <c r="G54" s="14">
        <f t="shared" si="4"/>
        <v>96</v>
      </c>
      <c r="H54" s="5"/>
      <c r="I54" s="5"/>
      <c r="J54" s="5"/>
      <c r="K54" s="5"/>
      <c r="L54" s="5"/>
      <c r="M54" s="5"/>
      <c r="N54" s="5"/>
    </row>
    <row r="55" spans="1:14" ht="13.5" thickBot="1" x14ac:dyDescent="0.25">
      <c r="A55" s="41">
        <v>42706</v>
      </c>
      <c r="B55" s="40">
        <v>91</v>
      </c>
      <c r="C55" s="42">
        <v>96</v>
      </c>
      <c r="D55" s="17">
        <f t="shared" si="5"/>
        <v>5</v>
      </c>
      <c r="E55" s="18">
        <f t="shared" si="6"/>
        <v>5</v>
      </c>
      <c r="F55" s="46">
        <f t="shared" si="3"/>
        <v>0</v>
      </c>
      <c r="G55" s="14">
        <f t="shared" si="4"/>
        <v>96</v>
      </c>
      <c r="H55" s="5"/>
      <c r="I55" s="5"/>
      <c r="J55" s="5"/>
      <c r="K55" s="5"/>
      <c r="L55" s="5"/>
      <c r="M55" s="5"/>
      <c r="N55" s="5"/>
    </row>
    <row r="56" spans="1:14" ht="13.5" thickBot="1" x14ac:dyDescent="0.25">
      <c r="A56" s="41">
        <v>42707</v>
      </c>
      <c r="B56" s="40">
        <v>89</v>
      </c>
      <c r="C56" s="42">
        <v>93</v>
      </c>
      <c r="D56" s="17">
        <f t="shared" si="5"/>
        <v>4</v>
      </c>
      <c r="E56" s="18">
        <f t="shared" si="6"/>
        <v>4</v>
      </c>
      <c r="F56" s="46">
        <f t="shared" si="3"/>
        <v>3</v>
      </c>
      <c r="G56" s="14">
        <f t="shared" si="4"/>
        <v>93</v>
      </c>
      <c r="H56" s="5"/>
      <c r="I56" s="5"/>
      <c r="J56" s="5"/>
      <c r="K56" s="5"/>
      <c r="L56" s="5"/>
      <c r="M56" s="5"/>
      <c r="N56" s="5"/>
    </row>
    <row r="57" spans="1:14" ht="13.5" thickBot="1" x14ac:dyDescent="0.25">
      <c r="A57" s="41">
        <v>42708</v>
      </c>
      <c r="B57" s="40">
        <v>87</v>
      </c>
      <c r="C57" s="42">
        <v>90</v>
      </c>
      <c r="D57" s="17">
        <f t="shared" si="5"/>
        <v>3</v>
      </c>
      <c r="E57" s="18">
        <f t="shared" si="6"/>
        <v>3</v>
      </c>
      <c r="F57" s="46">
        <f t="shared" si="3"/>
        <v>3</v>
      </c>
      <c r="G57" s="14">
        <f t="shared" si="4"/>
        <v>90</v>
      </c>
      <c r="H57" s="5"/>
      <c r="I57" s="5"/>
      <c r="J57" s="5"/>
      <c r="K57" s="5"/>
      <c r="L57" s="5"/>
      <c r="M57" s="5"/>
      <c r="N57" s="5"/>
    </row>
    <row r="58" spans="1:14" ht="13.5" thickBot="1" x14ac:dyDescent="0.25">
      <c r="A58" s="41">
        <v>42709</v>
      </c>
      <c r="B58" s="40">
        <v>85</v>
      </c>
      <c r="C58" s="42">
        <v>90</v>
      </c>
      <c r="D58" s="17">
        <f t="shared" si="5"/>
        <v>5</v>
      </c>
      <c r="E58" s="18">
        <f t="shared" si="6"/>
        <v>5</v>
      </c>
      <c r="F58" s="46">
        <f t="shared" si="3"/>
        <v>0</v>
      </c>
      <c r="G58" s="14">
        <f t="shared" si="4"/>
        <v>90</v>
      </c>
      <c r="H58" s="5"/>
      <c r="I58" s="5"/>
      <c r="J58" s="5"/>
      <c r="K58" s="5"/>
      <c r="L58" s="5"/>
      <c r="M58" s="5"/>
      <c r="N58" s="5"/>
    </row>
    <row r="59" spans="1:14" ht="13.5" thickBot="1" x14ac:dyDescent="0.25">
      <c r="A59" s="41">
        <v>42710</v>
      </c>
      <c r="B59" s="40">
        <v>83</v>
      </c>
      <c r="C59" s="42">
        <v>90</v>
      </c>
      <c r="D59" s="17">
        <f t="shared" si="5"/>
        <v>7</v>
      </c>
      <c r="E59" s="18">
        <f t="shared" si="6"/>
        <v>7</v>
      </c>
      <c r="F59" s="46">
        <f t="shared" si="3"/>
        <v>0</v>
      </c>
      <c r="G59" s="14">
        <f t="shared" si="4"/>
        <v>90</v>
      </c>
      <c r="H59" s="5"/>
      <c r="I59" s="5"/>
      <c r="J59" s="5"/>
      <c r="K59" s="5"/>
      <c r="L59" s="5"/>
      <c r="M59" s="5"/>
      <c r="N59" s="5"/>
    </row>
    <row r="60" spans="1:14" ht="13.5" thickBot="1" x14ac:dyDescent="0.25">
      <c r="A60" s="41">
        <v>42711</v>
      </c>
      <c r="B60" s="40">
        <v>82</v>
      </c>
      <c r="C60" s="42">
        <v>90</v>
      </c>
      <c r="D60" s="17">
        <f t="shared" si="5"/>
        <v>8</v>
      </c>
      <c r="E60" s="18">
        <f t="shared" si="6"/>
        <v>8</v>
      </c>
      <c r="F60" s="46">
        <f t="shared" si="3"/>
        <v>0</v>
      </c>
      <c r="G60" s="14">
        <f t="shared" si="4"/>
        <v>90</v>
      </c>
      <c r="H60" s="5"/>
      <c r="I60" s="5"/>
      <c r="J60" s="5"/>
      <c r="K60" s="5"/>
      <c r="L60" s="5"/>
      <c r="M60" s="5"/>
      <c r="N60" s="5"/>
    </row>
    <row r="61" spans="1:14" ht="13.5" thickBot="1" x14ac:dyDescent="0.25">
      <c r="A61" s="41">
        <v>42712</v>
      </c>
      <c r="B61" s="40">
        <v>80</v>
      </c>
      <c r="C61" s="42">
        <v>90</v>
      </c>
      <c r="D61" s="17">
        <f t="shared" si="5"/>
        <v>10</v>
      </c>
      <c r="E61" s="18">
        <f t="shared" si="6"/>
        <v>10</v>
      </c>
      <c r="F61" s="46">
        <f t="shared" si="3"/>
        <v>0</v>
      </c>
      <c r="G61" s="14">
        <f t="shared" si="4"/>
        <v>90</v>
      </c>
      <c r="H61" s="5"/>
      <c r="I61" s="5"/>
      <c r="J61" s="5"/>
      <c r="K61" s="5"/>
      <c r="L61" s="5"/>
      <c r="M61" s="5"/>
      <c r="N61" s="5"/>
    </row>
    <row r="62" spans="1:14" ht="13.5" thickBot="1" x14ac:dyDescent="0.25">
      <c r="A62" s="41">
        <v>42713</v>
      </c>
      <c r="B62" s="40">
        <v>78</v>
      </c>
      <c r="C62" s="42">
        <v>90</v>
      </c>
      <c r="D62" s="17">
        <f t="shared" si="5"/>
        <v>12</v>
      </c>
      <c r="E62" s="18">
        <f t="shared" si="6"/>
        <v>12</v>
      </c>
      <c r="F62" s="46">
        <f t="shared" si="3"/>
        <v>0</v>
      </c>
      <c r="G62" s="14">
        <f t="shared" si="4"/>
        <v>90</v>
      </c>
      <c r="H62" s="5"/>
      <c r="I62" s="5"/>
      <c r="J62" s="5"/>
      <c r="K62" s="5"/>
      <c r="L62" s="5"/>
      <c r="M62" s="5"/>
      <c r="N62" s="5"/>
    </row>
    <row r="63" spans="1:14" ht="13.5" thickBot="1" x14ac:dyDescent="0.25">
      <c r="A63" s="41">
        <v>42714</v>
      </c>
      <c r="B63" s="40">
        <v>76</v>
      </c>
      <c r="C63" s="42">
        <v>90</v>
      </c>
      <c r="D63" s="17">
        <f t="shared" si="5"/>
        <v>14</v>
      </c>
      <c r="E63" s="18">
        <f t="shared" si="6"/>
        <v>14</v>
      </c>
      <c r="F63" s="46">
        <f t="shared" si="3"/>
        <v>0</v>
      </c>
      <c r="G63" s="14">
        <f t="shared" si="4"/>
        <v>90</v>
      </c>
      <c r="H63" s="5"/>
      <c r="I63" s="5"/>
      <c r="J63" s="5"/>
      <c r="K63" s="5"/>
      <c r="L63" s="5"/>
      <c r="M63" s="5"/>
      <c r="N63" s="5"/>
    </row>
    <row r="64" spans="1:14" ht="13.5" thickBot="1" x14ac:dyDescent="0.25">
      <c r="A64" s="41">
        <v>42715</v>
      </c>
      <c r="B64" s="40">
        <v>74</v>
      </c>
      <c r="C64" s="42">
        <v>88</v>
      </c>
      <c r="D64" s="17">
        <f t="shared" si="5"/>
        <v>14</v>
      </c>
      <c r="E64" s="18">
        <f t="shared" si="6"/>
        <v>14</v>
      </c>
      <c r="F64" s="46">
        <f t="shared" si="3"/>
        <v>2</v>
      </c>
      <c r="G64" s="14">
        <f t="shared" si="4"/>
        <v>88</v>
      </c>
      <c r="H64" s="5"/>
      <c r="I64" s="5"/>
      <c r="J64" s="5"/>
      <c r="K64" s="5"/>
      <c r="L64" s="5"/>
      <c r="M64" s="5"/>
      <c r="N64" s="5"/>
    </row>
    <row r="65" spans="1:14" ht="13.5" thickBot="1" x14ac:dyDescent="0.25">
      <c r="A65" s="41">
        <v>42716</v>
      </c>
      <c r="B65" s="40">
        <v>72</v>
      </c>
      <c r="C65" s="42">
        <v>88</v>
      </c>
      <c r="D65" s="17">
        <f t="shared" si="5"/>
        <v>16</v>
      </c>
      <c r="E65" s="18">
        <f t="shared" si="6"/>
        <v>16</v>
      </c>
      <c r="F65" s="46">
        <f t="shared" si="3"/>
        <v>0</v>
      </c>
      <c r="G65" s="14">
        <f t="shared" si="4"/>
        <v>88</v>
      </c>
      <c r="H65" s="5"/>
      <c r="I65" s="5"/>
      <c r="J65" s="5"/>
      <c r="K65" s="5"/>
      <c r="L65" s="5"/>
      <c r="M65" s="5"/>
      <c r="N65" s="5"/>
    </row>
    <row r="66" spans="1:14" ht="13.5" thickBot="1" x14ac:dyDescent="0.25">
      <c r="A66" s="41">
        <v>42717</v>
      </c>
      <c r="B66" s="40">
        <v>70</v>
      </c>
      <c r="C66" s="42">
        <v>87</v>
      </c>
      <c r="D66" s="17">
        <f t="shared" si="5"/>
        <v>17</v>
      </c>
      <c r="E66" s="18">
        <f t="shared" si="6"/>
        <v>17</v>
      </c>
      <c r="F66" s="46">
        <f t="shared" si="3"/>
        <v>1</v>
      </c>
      <c r="G66" s="14">
        <f t="shared" si="4"/>
        <v>87</v>
      </c>
      <c r="H66" s="5"/>
      <c r="I66" s="5"/>
      <c r="J66" s="5"/>
      <c r="K66" s="5"/>
      <c r="L66" s="5"/>
      <c r="M66" s="5"/>
      <c r="N66" s="5"/>
    </row>
    <row r="67" spans="1:14" ht="13.5" thickBot="1" x14ac:dyDescent="0.25">
      <c r="A67" s="41">
        <v>42718</v>
      </c>
      <c r="B67" s="40">
        <v>68</v>
      </c>
      <c r="C67" s="42">
        <v>80</v>
      </c>
      <c r="D67" s="17">
        <f t="shared" si="5"/>
        <v>12</v>
      </c>
      <c r="E67" s="18">
        <f t="shared" si="6"/>
        <v>12</v>
      </c>
      <c r="F67" s="46">
        <f t="shared" si="3"/>
        <v>7</v>
      </c>
      <c r="G67" s="14">
        <f t="shared" si="4"/>
        <v>80</v>
      </c>
      <c r="H67" s="5"/>
      <c r="I67" s="5"/>
      <c r="J67" s="5"/>
      <c r="K67" s="5"/>
      <c r="L67" s="5"/>
      <c r="M67" s="5"/>
      <c r="N67" s="5"/>
    </row>
    <row r="68" spans="1:14" ht="13.5" thickBot="1" x14ac:dyDescent="0.25">
      <c r="A68" s="41">
        <v>42719</v>
      </c>
      <c r="B68" s="40">
        <v>66</v>
      </c>
      <c r="C68" s="42">
        <v>80</v>
      </c>
      <c r="D68" s="17">
        <f t="shared" si="5"/>
        <v>14</v>
      </c>
      <c r="E68" s="18">
        <f t="shared" si="6"/>
        <v>14</v>
      </c>
      <c r="F68" s="46">
        <f t="shared" si="3"/>
        <v>0</v>
      </c>
      <c r="G68" s="14">
        <f t="shared" si="4"/>
        <v>80</v>
      </c>
      <c r="H68" s="5"/>
      <c r="I68" s="5"/>
      <c r="J68" s="5"/>
      <c r="K68" s="5"/>
      <c r="L68" s="5"/>
      <c r="M68" s="5"/>
      <c r="N68" s="5"/>
    </row>
    <row r="69" spans="1:14" ht="13.5" thickBot="1" x14ac:dyDescent="0.25">
      <c r="A69" s="41">
        <v>42720</v>
      </c>
      <c r="B69" s="40">
        <v>64</v>
      </c>
      <c r="C69" s="42">
        <v>78</v>
      </c>
      <c r="D69" s="17">
        <f t="shared" si="5"/>
        <v>14</v>
      </c>
      <c r="E69" s="18">
        <f t="shared" si="6"/>
        <v>14</v>
      </c>
      <c r="F69" s="46">
        <f t="shared" ref="F69:F111" si="7">IF(B68,C68-C69,"")</f>
        <v>2</v>
      </c>
      <c r="G69" s="14">
        <f t="shared" si="4"/>
        <v>78</v>
      </c>
      <c r="H69" s="5"/>
      <c r="I69" s="5"/>
      <c r="J69" s="5"/>
      <c r="K69" s="5"/>
      <c r="L69" s="5"/>
      <c r="M69" s="5"/>
      <c r="N69" s="5"/>
    </row>
    <row r="70" spans="1:14" ht="13.5" thickBot="1" x14ac:dyDescent="0.25">
      <c r="A70" s="41">
        <v>42721</v>
      </c>
      <c r="B70" s="40">
        <v>62</v>
      </c>
      <c r="C70" s="42">
        <v>78</v>
      </c>
      <c r="D70" s="17">
        <f t="shared" si="5"/>
        <v>16</v>
      </c>
      <c r="E70" s="18">
        <f t="shared" si="6"/>
        <v>16</v>
      </c>
      <c r="F70" s="46">
        <f t="shared" si="7"/>
        <v>0</v>
      </c>
      <c r="G70" s="14">
        <f t="shared" si="4"/>
        <v>78</v>
      </c>
      <c r="H70" s="5"/>
      <c r="I70" s="5"/>
      <c r="J70" s="5"/>
      <c r="K70" s="5"/>
      <c r="L70" s="5"/>
      <c r="M70" s="5"/>
      <c r="N70" s="5"/>
    </row>
    <row r="71" spans="1:14" ht="13.5" thickBot="1" x14ac:dyDescent="0.25">
      <c r="A71" s="41">
        <v>42722</v>
      </c>
      <c r="B71" s="40">
        <v>60</v>
      </c>
      <c r="C71" s="42">
        <v>78</v>
      </c>
      <c r="D71" s="17">
        <f t="shared" si="5"/>
        <v>18</v>
      </c>
      <c r="E71" s="18">
        <f t="shared" si="6"/>
        <v>18</v>
      </c>
      <c r="F71" s="46">
        <f t="shared" si="7"/>
        <v>0</v>
      </c>
      <c r="G71" s="14">
        <f t="shared" si="4"/>
        <v>78</v>
      </c>
      <c r="H71" s="5"/>
      <c r="I71" s="5"/>
      <c r="J71" s="5"/>
      <c r="K71" s="5"/>
      <c r="L71" s="5"/>
      <c r="M71" s="5"/>
      <c r="N71" s="5"/>
    </row>
    <row r="72" spans="1:14" ht="13.5" thickBot="1" x14ac:dyDescent="0.25">
      <c r="A72" s="41">
        <v>42723</v>
      </c>
      <c r="B72" s="40">
        <v>58</v>
      </c>
      <c r="C72" s="42">
        <v>78</v>
      </c>
      <c r="D72" s="17">
        <f t="shared" si="5"/>
        <v>20</v>
      </c>
      <c r="E72" s="18">
        <f t="shared" si="6"/>
        <v>20</v>
      </c>
      <c r="F72" s="46">
        <f t="shared" si="7"/>
        <v>0</v>
      </c>
      <c r="G72" s="14">
        <f t="shared" si="4"/>
        <v>78</v>
      </c>
      <c r="H72" s="5"/>
      <c r="I72" s="5"/>
      <c r="J72" s="5"/>
      <c r="K72" s="5"/>
      <c r="L72" s="5"/>
      <c r="M72" s="5"/>
      <c r="N72" s="5"/>
    </row>
    <row r="73" spans="1:14" ht="13.5" thickBot="1" x14ac:dyDescent="0.25">
      <c r="A73" s="41">
        <v>42724</v>
      </c>
      <c r="B73" s="40">
        <v>56</v>
      </c>
      <c r="C73" s="42">
        <v>78</v>
      </c>
      <c r="D73" s="17">
        <f t="shared" si="5"/>
        <v>22</v>
      </c>
      <c r="E73" s="18">
        <f t="shared" si="6"/>
        <v>22</v>
      </c>
      <c r="F73" s="46">
        <f t="shared" si="7"/>
        <v>0</v>
      </c>
      <c r="G73" s="14">
        <f t="shared" si="4"/>
        <v>78</v>
      </c>
      <c r="H73" s="5"/>
      <c r="I73" s="5"/>
      <c r="J73" s="5"/>
      <c r="K73" s="5"/>
      <c r="L73" s="5"/>
      <c r="M73" s="5"/>
      <c r="N73" s="5"/>
    </row>
    <row r="74" spans="1:14" ht="13.5" thickBot="1" x14ac:dyDescent="0.25">
      <c r="A74" s="41">
        <v>42725</v>
      </c>
      <c r="B74" s="40">
        <v>54</v>
      </c>
      <c r="C74" s="42">
        <v>77</v>
      </c>
      <c r="D74" s="17">
        <f t="shared" si="5"/>
        <v>23</v>
      </c>
      <c r="E74" s="18">
        <f t="shared" si="6"/>
        <v>23</v>
      </c>
      <c r="F74" s="46">
        <f t="shared" si="7"/>
        <v>1</v>
      </c>
      <c r="G74" s="14">
        <f t="shared" si="4"/>
        <v>77</v>
      </c>
      <c r="H74" s="5"/>
      <c r="I74" s="5"/>
      <c r="J74" s="5"/>
      <c r="K74" s="5"/>
      <c r="L74" s="5"/>
      <c r="M74" s="5"/>
      <c r="N74" s="5"/>
    </row>
    <row r="75" spans="1:14" ht="13.5" thickBot="1" x14ac:dyDescent="0.25">
      <c r="A75" s="41">
        <v>42726</v>
      </c>
      <c r="B75" s="40">
        <v>52</v>
      </c>
      <c r="C75" s="42">
        <v>77</v>
      </c>
      <c r="D75" s="17">
        <f t="shared" si="5"/>
        <v>25</v>
      </c>
      <c r="E75" s="18">
        <f t="shared" si="6"/>
        <v>25</v>
      </c>
      <c r="F75" s="46">
        <f t="shared" si="7"/>
        <v>0</v>
      </c>
      <c r="G75" s="14">
        <f t="shared" si="4"/>
        <v>77</v>
      </c>
      <c r="H75" s="5"/>
      <c r="I75" s="5"/>
      <c r="J75" s="5"/>
      <c r="K75" s="5"/>
      <c r="L75" s="5"/>
      <c r="M75" s="5"/>
      <c r="N75" s="5"/>
    </row>
    <row r="76" spans="1:14" ht="13.5" thickBot="1" x14ac:dyDescent="0.25">
      <c r="A76" s="41">
        <v>42727</v>
      </c>
      <c r="B76" s="40">
        <v>50</v>
      </c>
      <c r="C76" s="42">
        <v>77</v>
      </c>
      <c r="D76" s="17">
        <f t="shared" si="5"/>
        <v>27</v>
      </c>
      <c r="E76" s="18">
        <f t="shared" si="6"/>
        <v>27</v>
      </c>
      <c r="F76" s="46">
        <f t="shared" si="7"/>
        <v>0</v>
      </c>
      <c r="G76" s="14">
        <f t="shared" si="4"/>
        <v>77</v>
      </c>
      <c r="H76" s="5"/>
      <c r="I76" s="5"/>
      <c r="J76" s="5"/>
      <c r="K76" s="5"/>
      <c r="L76" s="5"/>
      <c r="M76" s="5"/>
      <c r="N76" s="5"/>
    </row>
    <row r="77" spans="1:14" ht="13.5" thickBot="1" x14ac:dyDescent="0.25">
      <c r="A77" s="41">
        <v>42728</v>
      </c>
      <c r="B77" s="40">
        <v>49</v>
      </c>
      <c r="C77" s="42">
        <v>77</v>
      </c>
      <c r="D77" s="17">
        <f t="shared" si="5"/>
        <v>28</v>
      </c>
      <c r="E77" s="18">
        <f t="shared" si="6"/>
        <v>28</v>
      </c>
      <c r="F77" s="46">
        <f t="shared" si="7"/>
        <v>0</v>
      </c>
      <c r="G77" s="14">
        <f t="shared" si="4"/>
        <v>77</v>
      </c>
      <c r="H77" s="5"/>
      <c r="I77" s="5"/>
      <c r="J77" s="5"/>
      <c r="K77" s="5"/>
      <c r="L77" s="5"/>
      <c r="M77" s="5"/>
      <c r="N77" s="5"/>
    </row>
    <row r="78" spans="1:14" ht="13.5" thickBot="1" x14ac:dyDescent="0.25">
      <c r="A78" s="41">
        <v>42729</v>
      </c>
      <c r="B78" s="40">
        <v>47</v>
      </c>
      <c r="C78" s="42">
        <v>77</v>
      </c>
      <c r="D78" s="17">
        <f t="shared" si="5"/>
        <v>30</v>
      </c>
      <c r="E78" s="18">
        <f t="shared" si="6"/>
        <v>30</v>
      </c>
      <c r="F78" s="46">
        <f t="shared" si="7"/>
        <v>0</v>
      </c>
      <c r="G78" s="14">
        <f t="shared" si="4"/>
        <v>77</v>
      </c>
      <c r="H78" s="5"/>
      <c r="I78" s="5"/>
      <c r="J78" s="5"/>
      <c r="K78" s="5"/>
      <c r="L78" s="5"/>
      <c r="M78" s="5"/>
      <c r="N78" s="5"/>
    </row>
    <row r="79" spans="1:14" ht="13.5" thickBot="1" x14ac:dyDescent="0.25">
      <c r="A79" s="41">
        <v>42730</v>
      </c>
      <c r="B79" s="40">
        <v>45</v>
      </c>
      <c r="C79" s="42">
        <v>77</v>
      </c>
      <c r="D79" s="17">
        <f t="shared" si="5"/>
        <v>32</v>
      </c>
      <c r="E79" s="18">
        <f t="shared" si="6"/>
        <v>32</v>
      </c>
      <c r="F79" s="46">
        <f t="shared" si="7"/>
        <v>0</v>
      </c>
      <c r="G79" s="14">
        <f t="shared" si="4"/>
        <v>77</v>
      </c>
      <c r="H79" s="5"/>
      <c r="I79" s="5"/>
      <c r="J79" s="5"/>
      <c r="K79" s="5"/>
      <c r="L79" s="5"/>
      <c r="M79" s="5"/>
      <c r="N79" s="5"/>
    </row>
    <row r="80" spans="1:14" ht="13.5" thickBot="1" x14ac:dyDescent="0.25">
      <c r="A80" s="41">
        <v>42731</v>
      </c>
      <c r="B80" s="40">
        <v>43</v>
      </c>
      <c r="C80" s="42">
        <v>75</v>
      </c>
      <c r="D80" s="17">
        <f t="shared" si="5"/>
        <v>32</v>
      </c>
      <c r="E80" s="18">
        <f t="shared" si="6"/>
        <v>32</v>
      </c>
      <c r="F80" s="46">
        <f t="shared" si="7"/>
        <v>2</v>
      </c>
      <c r="G80" s="14">
        <f t="shared" si="4"/>
        <v>75</v>
      </c>
      <c r="H80" s="5"/>
      <c r="I80" s="5"/>
      <c r="J80" s="5"/>
      <c r="K80" s="5"/>
      <c r="L80" s="5"/>
      <c r="M80" s="5"/>
      <c r="N80" s="5"/>
    </row>
    <row r="81" spans="1:14" ht="13.5" thickBot="1" x14ac:dyDescent="0.25">
      <c r="A81" s="41">
        <v>42732</v>
      </c>
      <c r="B81" s="40">
        <v>41</v>
      </c>
      <c r="C81" s="42">
        <v>74</v>
      </c>
      <c r="D81" s="17">
        <f t="shared" si="5"/>
        <v>33</v>
      </c>
      <c r="E81" s="18">
        <f t="shared" si="6"/>
        <v>33</v>
      </c>
      <c r="F81" s="46">
        <f t="shared" si="7"/>
        <v>1</v>
      </c>
      <c r="G81" s="14">
        <f t="shared" si="4"/>
        <v>74</v>
      </c>
      <c r="H81" s="5"/>
      <c r="I81" s="5"/>
      <c r="J81" s="5"/>
      <c r="K81" s="5"/>
      <c r="L81" s="5"/>
      <c r="M81" s="5"/>
      <c r="N81" s="5"/>
    </row>
    <row r="82" spans="1:14" ht="13.5" thickBot="1" x14ac:dyDescent="0.25">
      <c r="A82" s="41">
        <v>42733</v>
      </c>
      <c r="B82" s="40">
        <v>39</v>
      </c>
      <c r="C82" s="42">
        <v>60</v>
      </c>
      <c r="D82" s="17">
        <f t="shared" si="5"/>
        <v>21</v>
      </c>
      <c r="E82" s="18">
        <f t="shared" si="6"/>
        <v>21</v>
      </c>
      <c r="F82" s="46">
        <f t="shared" si="7"/>
        <v>14</v>
      </c>
      <c r="G82" s="14">
        <f t="shared" si="4"/>
        <v>60</v>
      </c>
      <c r="H82" s="5"/>
      <c r="I82" s="5"/>
      <c r="J82" s="5"/>
      <c r="K82" s="5"/>
      <c r="L82" s="5"/>
      <c r="M82" s="5"/>
      <c r="N82" s="5"/>
    </row>
    <row r="83" spans="1:14" ht="13.5" thickBot="1" x14ac:dyDescent="0.25">
      <c r="A83" s="41">
        <v>42734</v>
      </c>
      <c r="B83" s="40">
        <v>37</v>
      </c>
      <c r="C83" s="42">
        <v>60</v>
      </c>
      <c r="D83" s="17">
        <f t="shared" si="5"/>
        <v>23</v>
      </c>
      <c r="E83" s="18">
        <f t="shared" si="6"/>
        <v>23</v>
      </c>
      <c r="F83" s="46">
        <f t="shared" si="7"/>
        <v>0</v>
      </c>
      <c r="G83" s="14">
        <f t="shared" si="4"/>
        <v>60</v>
      </c>
      <c r="H83" s="5"/>
      <c r="I83" s="5"/>
      <c r="J83" s="5"/>
      <c r="K83" s="5"/>
      <c r="L83" s="5"/>
      <c r="M83" s="5"/>
      <c r="N83" s="5"/>
    </row>
    <row r="84" spans="1:14" ht="13.5" thickBot="1" x14ac:dyDescent="0.25">
      <c r="A84" s="41">
        <v>42735</v>
      </c>
      <c r="B84" s="40">
        <v>35</v>
      </c>
      <c r="C84" s="42">
        <v>59</v>
      </c>
      <c r="D84" s="17">
        <f t="shared" si="5"/>
        <v>24</v>
      </c>
      <c r="E84" s="18">
        <f t="shared" si="6"/>
        <v>24</v>
      </c>
      <c r="F84" s="46">
        <f t="shared" si="7"/>
        <v>1</v>
      </c>
      <c r="G84" s="14">
        <f t="shared" si="4"/>
        <v>59</v>
      </c>
      <c r="H84" s="5"/>
      <c r="I84" s="5"/>
      <c r="J84" s="5"/>
      <c r="K84" s="5"/>
      <c r="L84" s="5"/>
      <c r="M84" s="5"/>
      <c r="N84" s="5"/>
    </row>
    <row r="85" spans="1:14" ht="13.5" thickBot="1" x14ac:dyDescent="0.25">
      <c r="A85" s="41">
        <v>42736</v>
      </c>
      <c r="B85" s="40">
        <v>33</v>
      </c>
      <c r="C85" s="42">
        <v>59</v>
      </c>
      <c r="D85" s="17">
        <f t="shared" si="5"/>
        <v>26</v>
      </c>
      <c r="E85" s="18">
        <f t="shared" si="6"/>
        <v>26</v>
      </c>
      <c r="F85" s="46">
        <f t="shared" si="7"/>
        <v>0</v>
      </c>
      <c r="G85" s="14">
        <f t="shared" si="4"/>
        <v>59</v>
      </c>
      <c r="H85" s="5"/>
      <c r="I85" s="5"/>
      <c r="J85" s="5"/>
      <c r="K85" s="5"/>
      <c r="L85" s="5"/>
      <c r="M85" s="5"/>
      <c r="N85" s="5"/>
    </row>
    <row r="86" spans="1:14" ht="13.5" thickBot="1" x14ac:dyDescent="0.25">
      <c r="A86" s="41">
        <v>42737</v>
      </c>
      <c r="B86" s="40">
        <v>31</v>
      </c>
      <c r="C86" s="42">
        <v>59</v>
      </c>
      <c r="D86" s="17">
        <f t="shared" si="5"/>
        <v>28</v>
      </c>
      <c r="E86" s="18">
        <f t="shared" si="6"/>
        <v>28</v>
      </c>
      <c r="F86" s="46">
        <f t="shared" si="7"/>
        <v>0</v>
      </c>
      <c r="G86" s="14">
        <f t="shared" si="4"/>
        <v>59</v>
      </c>
      <c r="H86" s="5"/>
      <c r="I86" s="5"/>
      <c r="J86" s="5"/>
      <c r="K86" s="5"/>
      <c r="L86" s="5"/>
      <c r="M86" s="5"/>
      <c r="N86" s="5"/>
    </row>
    <row r="87" spans="1:14" ht="13.5" thickBot="1" x14ac:dyDescent="0.25">
      <c r="A87" s="41">
        <v>42738</v>
      </c>
      <c r="B87" s="40">
        <v>29</v>
      </c>
      <c r="C87" s="42">
        <v>59</v>
      </c>
      <c r="D87" s="17">
        <f t="shared" si="5"/>
        <v>30</v>
      </c>
      <c r="E87" s="18">
        <f t="shared" si="6"/>
        <v>30</v>
      </c>
      <c r="F87" s="46">
        <f t="shared" si="7"/>
        <v>0</v>
      </c>
      <c r="G87" s="14">
        <f t="shared" si="4"/>
        <v>59</v>
      </c>
      <c r="H87" s="5"/>
      <c r="I87" s="5"/>
      <c r="J87" s="5"/>
      <c r="K87" s="5"/>
      <c r="L87" s="5"/>
      <c r="M87" s="5"/>
      <c r="N87" s="5"/>
    </row>
    <row r="88" spans="1:14" ht="13.5" thickBot="1" x14ac:dyDescent="0.25">
      <c r="A88" s="41">
        <v>42739</v>
      </c>
      <c r="B88" s="40">
        <v>27</v>
      </c>
      <c r="C88" s="42">
        <v>59</v>
      </c>
      <c r="D88" s="17">
        <f t="shared" si="5"/>
        <v>32</v>
      </c>
      <c r="E88" s="18">
        <f t="shared" si="6"/>
        <v>32</v>
      </c>
      <c r="F88" s="46">
        <f t="shared" si="7"/>
        <v>0</v>
      </c>
      <c r="G88" s="14">
        <f t="shared" si="4"/>
        <v>59</v>
      </c>
      <c r="H88" s="5"/>
      <c r="I88" s="5"/>
      <c r="J88" s="5"/>
      <c r="K88" s="5"/>
      <c r="L88" s="5"/>
      <c r="M88" s="5"/>
      <c r="N88" s="5"/>
    </row>
    <row r="89" spans="1:14" ht="13.5" thickBot="1" x14ac:dyDescent="0.25">
      <c r="A89" s="41">
        <v>42740</v>
      </c>
      <c r="B89" s="40">
        <v>25</v>
      </c>
      <c r="C89" s="42">
        <v>59</v>
      </c>
      <c r="D89" s="17">
        <f t="shared" ref="D89:D102" si="8">C89-B89</f>
        <v>34</v>
      </c>
      <c r="E89" s="18">
        <f t="shared" ref="E89:E102" si="9">IF(D89&gt;0,D89,0)</f>
        <v>34</v>
      </c>
      <c r="F89" s="46">
        <f t="shared" si="7"/>
        <v>0</v>
      </c>
      <c r="G89" s="14">
        <f t="shared" ref="G89:G102" si="10">B89+E89</f>
        <v>59</v>
      </c>
      <c r="H89" s="5"/>
      <c r="I89" s="5"/>
      <c r="J89" s="5"/>
      <c r="K89" s="5"/>
      <c r="L89" s="5"/>
      <c r="M89" s="5"/>
      <c r="N89" s="5"/>
    </row>
    <row r="90" spans="1:14" ht="13.5" thickBot="1" x14ac:dyDescent="0.25">
      <c r="A90" s="41">
        <v>42741</v>
      </c>
      <c r="B90" s="40">
        <v>23</v>
      </c>
      <c r="C90" s="42">
        <v>59</v>
      </c>
      <c r="D90" s="17">
        <f t="shared" si="8"/>
        <v>36</v>
      </c>
      <c r="E90" s="18">
        <f t="shared" si="9"/>
        <v>36</v>
      </c>
      <c r="F90" s="46">
        <f t="shared" si="7"/>
        <v>0</v>
      </c>
      <c r="G90" s="14">
        <f t="shared" si="10"/>
        <v>59</v>
      </c>
      <c r="H90" s="5"/>
      <c r="I90" s="5"/>
      <c r="J90" s="5"/>
      <c r="K90" s="5"/>
      <c r="L90" s="5"/>
      <c r="M90" s="5"/>
      <c r="N90" s="5"/>
    </row>
    <row r="91" spans="1:14" ht="13.5" thickBot="1" x14ac:dyDescent="0.25">
      <c r="A91" s="41">
        <v>42742</v>
      </c>
      <c r="B91" s="40">
        <v>21</v>
      </c>
      <c r="C91" s="42">
        <v>59</v>
      </c>
      <c r="D91" s="17">
        <f t="shared" si="8"/>
        <v>38</v>
      </c>
      <c r="E91" s="18">
        <f t="shared" si="9"/>
        <v>38</v>
      </c>
      <c r="F91" s="46">
        <f t="shared" si="7"/>
        <v>0</v>
      </c>
      <c r="G91" s="14">
        <f t="shared" si="10"/>
        <v>59</v>
      </c>
      <c r="H91" s="5"/>
      <c r="I91" s="5"/>
      <c r="J91" s="5"/>
      <c r="K91" s="5"/>
      <c r="L91" s="5"/>
      <c r="M91" s="5"/>
      <c r="N91" s="5"/>
    </row>
    <row r="92" spans="1:14" ht="13.5" thickBot="1" x14ac:dyDescent="0.25">
      <c r="A92" s="41">
        <v>42743</v>
      </c>
      <c r="B92" s="40">
        <v>19</v>
      </c>
      <c r="C92" s="42">
        <v>53</v>
      </c>
      <c r="D92" s="17">
        <f t="shared" si="8"/>
        <v>34</v>
      </c>
      <c r="E92" s="18">
        <f t="shared" si="9"/>
        <v>34</v>
      </c>
      <c r="F92" s="46">
        <f t="shared" si="7"/>
        <v>6</v>
      </c>
      <c r="G92" s="14">
        <f t="shared" si="10"/>
        <v>53</v>
      </c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41">
        <v>42744</v>
      </c>
      <c r="B93" s="40">
        <v>17</v>
      </c>
      <c r="C93" s="42">
        <v>48</v>
      </c>
      <c r="D93" s="17">
        <f t="shared" si="8"/>
        <v>31</v>
      </c>
      <c r="E93" s="18">
        <f t="shared" si="9"/>
        <v>31</v>
      </c>
      <c r="F93" s="46">
        <f t="shared" si="7"/>
        <v>5</v>
      </c>
      <c r="G93" s="14">
        <f t="shared" si="10"/>
        <v>48</v>
      </c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41">
        <v>42745</v>
      </c>
      <c r="B94" s="40">
        <v>16</v>
      </c>
      <c r="C94" s="42">
        <v>34</v>
      </c>
      <c r="D94" s="17">
        <f t="shared" si="8"/>
        <v>18</v>
      </c>
      <c r="E94" s="18">
        <f t="shared" si="9"/>
        <v>18</v>
      </c>
      <c r="F94" s="46">
        <f t="shared" si="7"/>
        <v>14</v>
      </c>
      <c r="G94" s="14">
        <f t="shared" si="10"/>
        <v>34</v>
      </c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41">
        <v>42746</v>
      </c>
      <c r="B95" s="40">
        <v>14</v>
      </c>
      <c r="C95" s="42">
        <v>34</v>
      </c>
      <c r="D95" s="17">
        <f t="shared" si="8"/>
        <v>20</v>
      </c>
      <c r="E95" s="18">
        <f t="shared" si="9"/>
        <v>20</v>
      </c>
      <c r="F95" s="46">
        <f t="shared" si="7"/>
        <v>0</v>
      </c>
      <c r="G95" s="14">
        <f t="shared" si="10"/>
        <v>34</v>
      </c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41">
        <v>42747</v>
      </c>
      <c r="B96" s="40">
        <v>12</v>
      </c>
      <c r="C96" s="42">
        <v>34</v>
      </c>
      <c r="D96" s="17">
        <f t="shared" si="8"/>
        <v>22</v>
      </c>
      <c r="E96" s="18">
        <f t="shared" si="9"/>
        <v>22</v>
      </c>
      <c r="F96" s="46">
        <f t="shared" si="7"/>
        <v>0</v>
      </c>
      <c r="G96" s="14">
        <f t="shared" si="10"/>
        <v>34</v>
      </c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41">
        <v>42748</v>
      </c>
      <c r="B97" s="40">
        <v>10</v>
      </c>
      <c r="C97" s="42">
        <v>34</v>
      </c>
      <c r="D97" s="17">
        <f t="shared" si="8"/>
        <v>24</v>
      </c>
      <c r="E97" s="18">
        <f t="shared" si="9"/>
        <v>24</v>
      </c>
      <c r="F97" s="46">
        <f t="shared" si="7"/>
        <v>0</v>
      </c>
      <c r="G97" s="14">
        <f t="shared" si="10"/>
        <v>34</v>
      </c>
      <c r="H97" s="5"/>
      <c r="I97" s="5"/>
      <c r="J97" s="5"/>
      <c r="K97" s="5"/>
      <c r="L97" s="5"/>
      <c r="M97" s="5"/>
      <c r="N97" s="5"/>
    </row>
    <row r="98" spans="1:14" ht="13.5" thickBot="1" x14ac:dyDescent="0.25">
      <c r="A98" s="41">
        <v>42749</v>
      </c>
      <c r="B98" s="40">
        <v>8</v>
      </c>
      <c r="C98" s="42">
        <v>34</v>
      </c>
      <c r="D98" s="17">
        <f t="shared" si="8"/>
        <v>26</v>
      </c>
      <c r="E98" s="18">
        <f t="shared" si="9"/>
        <v>26</v>
      </c>
      <c r="F98" s="46">
        <f t="shared" si="7"/>
        <v>0</v>
      </c>
      <c r="G98" s="14">
        <f t="shared" si="10"/>
        <v>34</v>
      </c>
      <c r="H98" s="5"/>
      <c r="I98" s="5"/>
      <c r="J98" s="5"/>
      <c r="K98" s="5"/>
      <c r="L98" s="5"/>
      <c r="M98" s="5"/>
      <c r="N98" s="5"/>
    </row>
    <row r="99" spans="1:14" ht="13.5" thickBot="1" x14ac:dyDescent="0.25">
      <c r="A99" s="41">
        <v>42750</v>
      </c>
      <c r="B99" s="40">
        <v>6</v>
      </c>
      <c r="C99" s="42">
        <v>30</v>
      </c>
      <c r="D99" s="17">
        <f t="shared" si="8"/>
        <v>24</v>
      </c>
      <c r="E99" s="18">
        <f t="shared" si="9"/>
        <v>24</v>
      </c>
      <c r="F99" s="46">
        <f t="shared" si="7"/>
        <v>4</v>
      </c>
      <c r="G99" s="14">
        <f t="shared" si="10"/>
        <v>30</v>
      </c>
      <c r="H99" s="5"/>
      <c r="I99" s="5"/>
      <c r="J99" s="5"/>
      <c r="K99" s="5"/>
      <c r="L99" s="5"/>
      <c r="M99" s="5"/>
      <c r="N99" s="5"/>
    </row>
    <row r="100" spans="1:14" ht="13.5" thickBot="1" x14ac:dyDescent="0.25">
      <c r="A100" s="41">
        <v>42751</v>
      </c>
      <c r="B100" s="40">
        <v>4</v>
      </c>
      <c r="C100" s="42">
        <v>25</v>
      </c>
      <c r="D100" s="17">
        <f t="shared" si="8"/>
        <v>21</v>
      </c>
      <c r="E100" s="18">
        <f t="shared" si="9"/>
        <v>21</v>
      </c>
      <c r="F100" s="46">
        <f t="shared" si="7"/>
        <v>5</v>
      </c>
      <c r="G100" s="14">
        <f t="shared" si="10"/>
        <v>25</v>
      </c>
      <c r="H100" s="5"/>
      <c r="I100" s="5"/>
      <c r="J100" s="5"/>
      <c r="K100" s="5"/>
      <c r="L100" s="5"/>
      <c r="M100" s="5"/>
      <c r="N100" s="5"/>
    </row>
    <row r="101" spans="1:14" ht="13.5" thickBot="1" x14ac:dyDescent="0.25">
      <c r="A101" s="41">
        <v>42752</v>
      </c>
      <c r="B101" s="40">
        <v>2</v>
      </c>
      <c r="C101" s="42">
        <v>25</v>
      </c>
      <c r="D101" s="17">
        <f t="shared" si="8"/>
        <v>23</v>
      </c>
      <c r="E101" s="18">
        <f t="shared" si="9"/>
        <v>23</v>
      </c>
      <c r="F101" s="46">
        <f t="shared" si="7"/>
        <v>0</v>
      </c>
      <c r="G101" s="14">
        <f t="shared" si="10"/>
        <v>25</v>
      </c>
      <c r="H101" s="5"/>
      <c r="I101" s="5"/>
      <c r="J101" s="5"/>
      <c r="K101" s="5"/>
      <c r="L101" s="5"/>
      <c r="M101" s="5"/>
      <c r="N101" s="5"/>
    </row>
    <row r="102" spans="1:14" ht="13.5" thickBot="1" x14ac:dyDescent="0.25">
      <c r="A102" s="43">
        <v>42753</v>
      </c>
      <c r="B102" s="44">
        <v>0</v>
      </c>
      <c r="C102" s="45">
        <v>-6</v>
      </c>
      <c r="D102" s="17">
        <f t="shared" si="8"/>
        <v>-6</v>
      </c>
      <c r="E102" s="18">
        <f t="shared" si="9"/>
        <v>0</v>
      </c>
      <c r="F102" s="46">
        <f t="shared" si="7"/>
        <v>31</v>
      </c>
      <c r="G102" s="14">
        <f t="shared" si="10"/>
        <v>0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/>
      <c r="B103" s="16"/>
      <c r="C103" s="16"/>
      <c r="D103" s="17"/>
      <c r="E103" s="18"/>
      <c r="F103" s="46" t="str">
        <f t="shared" si="7"/>
        <v/>
      </c>
      <c r="G103" s="14"/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7"/>
        <v/>
      </c>
      <c r="G104" s="14"/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E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40</v>
      </c>
      <c r="K2" s="7">
        <f>B51</f>
        <v>60</v>
      </c>
      <c r="L2" s="5"/>
      <c r="M2" s="5"/>
      <c r="N2" s="5"/>
    </row>
    <row r="3" spans="1:14" ht="15.75" customHeight="1" x14ac:dyDescent="0.2">
      <c r="A3" s="15">
        <v>41561</v>
      </c>
      <c r="B3" s="16">
        <v>40</v>
      </c>
      <c r="C3" s="16">
        <v>40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40</v>
      </c>
      <c r="H3" s="5"/>
      <c r="I3" s="6" t="s">
        <v>139</v>
      </c>
      <c r="J3" s="7">
        <f>COUNTIF(B3:B48,"&gt;0")</f>
        <v>37</v>
      </c>
      <c r="K3" s="7">
        <f>COUNTIF(B51:B111,"&gt;0")</f>
        <v>60</v>
      </c>
      <c r="L3" s="5"/>
      <c r="M3" s="5"/>
      <c r="N3" s="5"/>
    </row>
    <row r="4" spans="1:14" ht="15.75" customHeight="1" x14ac:dyDescent="0.2">
      <c r="A4" s="15" t="s">
        <v>44</v>
      </c>
      <c r="B4" s="16">
        <v>39</v>
      </c>
      <c r="C4" s="16">
        <v>40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40</v>
      </c>
      <c r="H4" s="5"/>
      <c r="I4" s="6" t="s">
        <v>2</v>
      </c>
      <c r="J4" s="7">
        <f>MAX(D3:D48)</f>
        <v>23</v>
      </c>
      <c r="K4" s="7">
        <f>MAX(D51:D111)</f>
        <v>34</v>
      </c>
      <c r="L4" s="5" t="s">
        <v>144</v>
      </c>
      <c r="M4" s="5"/>
      <c r="N4" s="5"/>
    </row>
    <row r="5" spans="1:14" ht="15.75" customHeight="1" x14ac:dyDescent="0.2">
      <c r="A5" s="15" t="s">
        <v>45</v>
      </c>
      <c r="B5" s="16">
        <v>38</v>
      </c>
      <c r="C5" s="16">
        <v>40</v>
      </c>
      <c r="D5" s="17">
        <f t="shared" si="0"/>
        <v>2</v>
      </c>
      <c r="E5" s="18">
        <f t="shared" si="1"/>
        <v>2</v>
      </c>
      <c r="F5" s="46">
        <f t="shared" ref="F5:F68" si="3">IF(B4,C4-C5,"")</f>
        <v>0</v>
      </c>
      <c r="G5" s="14">
        <f t="shared" si="2"/>
        <v>40</v>
      </c>
      <c r="H5" s="5"/>
      <c r="I5" s="6" t="s">
        <v>3</v>
      </c>
      <c r="J5" s="7">
        <f>MIN(D3:D48)</f>
        <v>-12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15" t="s">
        <v>46</v>
      </c>
      <c r="B6" s="16">
        <v>37</v>
      </c>
      <c r="C6" s="16">
        <v>40</v>
      </c>
      <c r="D6" s="17">
        <f t="shared" si="0"/>
        <v>3</v>
      </c>
      <c r="E6" s="18">
        <f t="shared" si="1"/>
        <v>3</v>
      </c>
      <c r="F6" s="46">
        <f t="shared" si="3"/>
        <v>0</v>
      </c>
      <c r="G6" s="14">
        <f t="shared" si="2"/>
        <v>40</v>
      </c>
      <c r="H6" s="5"/>
      <c r="I6" s="6" t="s">
        <v>4</v>
      </c>
      <c r="J6" s="7">
        <f>AVERAGE(D3:D48)</f>
        <v>5</v>
      </c>
      <c r="K6" s="7">
        <f>AVERAGE(D51:D111)</f>
        <v>16.065573770491802</v>
      </c>
      <c r="L6" s="5" t="s">
        <v>0</v>
      </c>
      <c r="M6" s="5"/>
      <c r="N6" s="5"/>
    </row>
    <row r="7" spans="1:14" ht="15.75" customHeight="1" x14ac:dyDescent="0.2">
      <c r="A7" s="15" t="s">
        <v>47</v>
      </c>
      <c r="B7" s="16">
        <v>36</v>
      </c>
      <c r="C7" s="16">
        <v>40</v>
      </c>
      <c r="D7" s="17">
        <f t="shared" si="0"/>
        <v>4</v>
      </c>
      <c r="E7" s="18">
        <f t="shared" si="1"/>
        <v>4</v>
      </c>
      <c r="F7" s="46">
        <f t="shared" si="3"/>
        <v>0</v>
      </c>
      <c r="G7" s="14">
        <f t="shared" si="2"/>
        <v>40</v>
      </c>
      <c r="H7" s="5"/>
      <c r="I7" s="6" t="s">
        <v>140</v>
      </c>
      <c r="J7" s="7">
        <f>STDEV(D3:D48)</f>
        <v>10.057335631269348</v>
      </c>
      <c r="K7" s="7">
        <f>STDEV(D51:D111)</f>
        <v>9.3521278371270782</v>
      </c>
      <c r="L7" s="5" t="s">
        <v>191</v>
      </c>
      <c r="M7" s="5"/>
      <c r="N7" s="5"/>
    </row>
    <row r="8" spans="1:14" ht="15.75" customHeight="1" x14ac:dyDescent="0.2">
      <c r="A8" s="15" t="s">
        <v>48</v>
      </c>
      <c r="B8" s="16">
        <v>35</v>
      </c>
      <c r="C8" s="16">
        <v>40</v>
      </c>
      <c r="D8" s="17">
        <f t="shared" si="0"/>
        <v>5</v>
      </c>
      <c r="E8" s="18">
        <f t="shared" si="1"/>
        <v>5</v>
      </c>
      <c r="F8" s="46">
        <f t="shared" si="3"/>
        <v>0</v>
      </c>
      <c r="G8" s="14">
        <f t="shared" si="2"/>
        <v>40</v>
      </c>
      <c r="H8" s="5"/>
      <c r="I8" s="6" t="s">
        <v>5</v>
      </c>
      <c r="J8" s="8">
        <f>COUNTIF(E3:E48,"&gt;0")/J3</f>
        <v>0.64864864864864868</v>
      </c>
      <c r="K8" s="8">
        <f>COUNTIF(E51:E111,"&gt;0")/K3</f>
        <v>0.98333333333333328</v>
      </c>
      <c r="L8" s="5" t="s">
        <v>146</v>
      </c>
      <c r="M8" s="5"/>
      <c r="N8" s="5"/>
    </row>
    <row r="9" spans="1:14" ht="15.75" customHeight="1" x14ac:dyDescent="0.2">
      <c r="A9" s="15" t="s">
        <v>49</v>
      </c>
      <c r="B9" s="16">
        <v>34</v>
      </c>
      <c r="C9" s="16">
        <v>40</v>
      </c>
      <c r="D9" s="17">
        <f t="shared" si="0"/>
        <v>6</v>
      </c>
      <c r="E9" s="18">
        <f t="shared" si="1"/>
        <v>6</v>
      </c>
      <c r="F9" s="46">
        <f t="shared" si="3"/>
        <v>0</v>
      </c>
      <c r="G9" s="14">
        <f t="shared" si="2"/>
        <v>40</v>
      </c>
      <c r="H9" s="5"/>
      <c r="I9" s="6" t="s">
        <v>6</v>
      </c>
      <c r="J9" s="9">
        <f>SUM(E3:E48)</f>
        <v>288</v>
      </c>
      <c r="K9" s="10">
        <f>SUM(E51:E111)</f>
        <v>980</v>
      </c>
      <c r="L9" s="5" t="s">
        <v>147</v>
      </c>
      <c r="M9" s="5"/>
      <c r="N9" s="5"/>
    </row>
    <row r="10" spans="1:14" ht="15.75" customHeight="1" x14ac:dyDescent="0.2">
      <c r="A10" s="15" t="s">
        <v>50</v>
      </c>
      <c r="B10" s="16">
        <v>32</v>
      </c>
      <c r="C10" s="16">
        <v>40</v>
      </c>
      <c r="D10" s="17">
        <f t="shared" si="0"/>
        <v>8</v>
      </c>
      <c r="E10" s="18">
        <f t="shared" si="1"/>
        <v>8</v>
      </c>
      <c r="F10" s="46">
        <f t="shared" si="3"/>
        <v>0</v>
      </c>
      <c r="G10" s="14">
        <f t="shared" si="2"/>
        <v>40</v>
      </c>
      <c r="H10" s="5"/>
      <c r="I10" s="7" t="s">
        <v>69</v>
      </c>
      <c r="J10" s="7">
        <f>J9/J2</f>
        <v>7.2</v>
      </c>
      <c r="K10" s="7">
        <f>K9/K2</f>
        <v>16.333333333333332</v>
      </c>
      <c r="L10" s="5" t="s">
        <v>148</v>
      </c>
      <c r="M10" s="5"/>
      <c r="N10" s="5"/>
    </row>
    <row r="11" spans="1:14" ht="15.75" customHeight="1" x14ac:dyDescent="0.2">
      <c r="A11" s="15" t="s">
        <v>51</v>
      </c>
      <c r="B11" s="16">
        <v>31</v>
      </c>
      <c r="C11" s="16">
        <v>40</v>
      </c>
      <c r="D11" s="17">
        <f t="shared" si="0"/>
        <v>9</v>
      </c>
      <c r="E11" s="18">
        <f t="shared" si="1"/>
        <v>9</v>
      </c>
      <c r="F11" s="46">
        <f t="shared" si="3"/>
        <v>0</v>
      </c>
      <c r="G11" s="14">
        <f t="shared" si="2"/>
        <v>40</v>
      </c>
      <c r="H11" s="5"/>
      <c r="I11" s="7" t="s">
        <v>141</v>
      </c>
      <c r="J11" s="7">
        <f>SUM(C3:C48)/SUM(B3:B48)</f>
        <v>1.2697368421052631</v>
      </c>
      <c r="K11" s="7">
        <f>SUM(C51:C111)/SUM(B51:B111)</f>
        <v>1.53551912568306</v>
      </c>
      <c r="L11" s="5" t="s">
        <v>149</v>
      </c>
      <c r="M11" s="5"/>
      <c r="N11" s="5"/>
    </row>
    <row r="12" spans="1:14" ht="15.75" customHeight="1" x14ac:dyDescent="0.2">
      <c r="A12" s="15" t="s">
        <v>52</v>
      </c>
      <c r="B12" s="16">
        <v>30</v>
      </c>
      <c r="C12" s="16">
        <v>40</v>
      </c>
      <c r="D12" s="17">
        <f t="shared" si="0"/>
        <v>10</v>
      </c>
      <c r="E12" s="18">
        <f t="shared" si="1"/>
        <v>10</v>
      </c>
      <c r="F12" s="46">
        <f t="shared" si="3"/>
        <v>0</v>
      </c>
      <c r="G12" s="14">
        <f t="shared" si="2"/>
        <v>40</v>
      </c>
      <c r="H12" s="5"/>
      <c r="I12" s="11" t="s">
        <v>142</v>
      </c>
      <c r="J12" s="7">
        <v>7</v>
      </c>
      <c r="K12" s="7">
        <v>9.1300000000000008</v>
      </c>
      <c r="L12" s="5"/>
      <c r="M12" s="5"/>
      <c r="N12" s="5"/>
    </row>
    <row r="13" spans="1:14" ht="15.75" customHeight="1" x14ac:dyDescent="0.2">
      <c r="A13" s="15" t="s">
        <v>53</v>
      </c>
      <c r="B13" s="16">
        <v>29</v>
      </c>
      <c r="C13" s="16">
        <v>40</v>
      </c>
      <c r="D13" s="17">
        <f t="shared" si="0"/>
        <v>11</v>
      </c>
      <c r="E13" s="18">
        <f t="shared" si="1"/>
        <v>11</v>
      </c>
      <c r="F13" s="46">
        <f t="shared" si="3"/>
        <v>0</v>
      </c>
      <c r="G13" s="14">
        <f t="shared" si="2"/>
        <v>40</v>
      </c>
      <c r="H13" s="5"/>
      <c r="I13" s="7" t="s">
        <v>143</v>
      </c>
      <c r="J13" s="23">
        <f>1/J11</f>
        <v>0.78756476683937826</v>
      </c>
      <c r="K13" s="23">
        <f>1/K11</f>
        <v>0.6512455516014235</v>
      </c>
      <c r="L13" s="5"/>
      <c r="M13" s="5"/>
      <c r="N13" s="5"/>
    </row>
    <row r="14" spans="1:14" ht="15.75" customHeight="1" x14ac:dyDescent="0.2">
      <c r="A14" s="15" t="s">
        <v>54</v>
      </c>
      <c r="B14" s="16">
        <v>28</v>
      </c>
      <c r="C14" s="16">
        <v>40</v>
      </c>
      <c r="D14" s="17">
        <f t="shared" si="0"/>
        <v>12</v>
      </c>
      <c r="E14" s="18">
        <f t="shared" si="1"/>
        <v>12</v>
      </c>
      <c r="F14" s="46">
        <f t="shared" si="3"/>
        <v>0</v>
      </c>
      <c r="G14" s="14">
        <f t="shared" si="2"/>
        <v>40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x14ac:dyDescent="0.2">
      <c r="A15" s="15" t="s">
        <v>55</v>
      </c>
      <c r="B15" s="16">
        <v>27</v>
      </c>
      <c r="C15" s="16">
        <v>40</v>
      </c>
      <c r="D15" s="17">
        <f t="shared" si="0"/>
        <v>13</v>
      </c>
      <c r="E15" s="18">
        <f t="shared" si="1"/>
        <v>13</v>
      </c>
      <c r="F15" s="46">
        <f t="shared" si="3"/>
        <v>0</v>
      </c>
      <c r="G15" s="14">
        <f t="shared" si="2"/>
        <v>40</v>
      </c>
      <c r="H15" s="5"/>
      <c r="I15" s="7" t="s">
        <v>266</v>
      </c>
      <c r="J15" s="7">
        <f>(SUMPRODUCT(D3:D48,D3:D48))/J2</f>
        <v>126.77500000000001</v>
      </c>
      <c r="K15" s="7">
        <f>(SUMPRODUCT(D51:D111,D51:D111))/K2</f>
        <v>349.86666666666667</v>
      </c>
      <c r="L15" s="5"/>
      <c r="M15" s="5"/>
      <c r="N15" s="5"/>
    </row>
    <row r="16" spans="1:14" ht="15.75" customHeight="1" x14ac:dyDescent="0.2">
      <c r="A16" s="15" t="s">
        <v>56</v>
      </c>
      <c r="B16" s="16">
        <v>26</v>
      </c>
      <c r="C16" s="16">
        <v>40</v>
      </c>
      <c r="D16" s="17">
        <f t="shared" si="0"/>
        <v>14</v>
      </c>
      <c r="E16" s="18">
        <f t="shared" si="1"/>
        <v>14</v>
      </c>
      <c r="F16" s="46">
        <f t="shared" si="3"/>
        <v>0</v>
      </c>
      <c r="G16" s="14">
        <f t="shared" si="2"/>
        <v>40</v>
      </c>
      <c r="H16" s="5"/>
      <c r="I16" s="7" t="s">
        <v>267</v>
      </c>
      <c r="J16" s="7">
        <f>ABS(1-J13)</f>
        <v>0.21243523316062174</v>
      </c>
      <c r="K16" s="7">
        <f>ABS(1-K13)</f>
        <v>0.3487544483985765</v>
      </c>
      <c r="L16" s="5"/>
      <c r="M16" s="5"/>
      <c r="N16" s="5"/>
    </row>
    <row r="17" spans="1:14" ht="15.75" customHeight="1" x14ac:dyDescent="0.2">
      <c r="A17" s="15" t="s">
        <v>57</v>
      </c>
      <c r="B17" s="16">
        <v>25</v>
      </c>
      <c r="C17" s="16">
        <v>40</v>
      </c>
      <c r="D17" s="17">
        <f t="shared" si="0"/>
        <v>15</v>
      </c>
      <c r="E17" s="18">
        <f t="shared" si="1"/>
        <v>15</v>
      </c>
      <c r="F17" s="46">
        <f t="shared" si="3"/>
        <v>0</v>
      </c>
      <c r="G17" s="14">
        <f t="shared" si="2"/>
        <v>40</v>
      </c>
      <c r="H17" s="5"/>
      <c r="I17" s="7" t="s">
        <v>287</v>
      </c>
      <c r="J17" s="26">
        <f>J2/J3</f>
        <v>1.0810810810810811</v>
      </c>
      <c r="K17" s="26">
        <f>K2/K3</f>
        <v>1</v>
      </c>
      <c r="L17" s="5"/>
      <c r="M17" s="5"/>
      <c r="N17" s="5"/>
    </row>
    <row r="18" spans="1:14" ht="15.75" customHeight="1" x14ac:dyDescent="0.2">
      <c r="A18" s="15" t="s">
        <v>58</v>
      </c>
      <c r="B18" s="16">
        <v>24</v>
      </c>
      <c r="C18" s="16">
        <v>40</v>
      </c>
      <c r="D18" s="17">
        <f t="shared" si="0"/>
        <v>16</v>
      </c>
      <c r="E18" s="18">
        <f t="shared" si="1"/>
        <v>16</v>
      </c>
      <c r="F18" s="46">
        <f t="shared" si="3"/>
        <v>0</v>
      </c>
      <c r="G18" s="14">
        <f t="shared" si="2"/>
        <v>40</v>
      </c>
      <c r="H18" s="5"/>
      <c r="I18" s="7" t="s">
        <v>314</v>
      </c>
      <c r="J18" s="26">
        <f>STDEV(F3:F48)</f>
        <v>3.5890641372621612</v>
      </c>
      <c r="K18" s="26">
        <f>STDEV(F51:F111)</f>
        <v>2.0666848914815161</v>
      </c>
      <c r="L18" s="5"/>
      <c r="M18" s="5"/>
      <c r="N18" s="5"/>
    </row>
    <row r="19" spans="1:14" ht="15.75" customHeight="1" x14ac:dyDescent="0.2">
      <c r="A19" s="15" t="s">
        <v>59</v>
      </c>
      <c r="B19" s="16">
        <v>23</v>
      </c>
      <c r="C19" s="16">
        <v>40</v>
      </c>
      <c r="D19" s="17">
        <f t="shared" si="0"/>
        <v>17</v>
      </c>
      <c r="E19" s="18">
        <f t="shared" si="1"/>
        <v>17</v>
      </c>
      <c r="F19" s="46">
        <f t="shared" si="3"/>
        <v>0</v>
      </c>
      <c r="G19" s="14">
        <f t="shared" si="2"/>
        <v>40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60</v>
      </c>
      <c r="B20" s="16">
        <v>22</v>
      </c>
      <c r="C20" s="16">
        <v>40</v>
      </c>
      <c r="D20" s="17">
        <f t="shared" si="0"/>
        <v>18</v>
      </c>
      <c r="E20" s="18">
        <f t="shared" si="1"/>
        <v>18</v>
      </c>
      <c r="F20" s="46">
        <f t="shared" si="3"/>
        <v>0</v>
      </c>
      <c r="G20" s="14">
        <f t="shared" si="2"/>
        <v>40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41285</v>
      </c>
      <c r="B21" s="16">
        <v>21</v>
      </c>
      <c r="C21" s="16">
        <v>40</v>
      </c>
      <c r="D21" s="17">
        <f t="shared" si="0"/>
        <v>19</v>
      </c>
      <c r="E21" s="18">
        <f t="shared" si="1"/>
        <v>19</v>
      </c>
      <c r="F21" s="46">
        <f t="shared" si="3"/>
        <v>0</v>
      </c>
      <c r="G21" s="14">
        <f t="shared" si="2"/>
        <v>40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41316</v>
      </c>
      <c r="B22" s="16">
        <v>19</v>
      </c>
      <c r="C22" s="16">
        <v>40</v>
      </c>
      <c r="D22" s="17">
        <f t="shared" si="0"/>
        <v>21</v>
      </c>
      <c r="E22" s="18">
        <f t="shared" si="1"/>
        <v>21</v>
      </c>
      <c r="F22" s="46">
        <f t="shared" si="3"/>
        <v>0</v>
      </c>
      <c r="G22" s="14">
        <f t="shared" si="2"/>
        <v>40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41344</v>
      </c>
      <c r="B23" s="16">
        <v>18</v>
      </c>
      <c r="C23" s="16">
        <v>40</v>
      </c>
      <c r="D23" s="17">
        <f t="shared" si="0"/>
        <v>22</v>
      </c>
      <c r="E23" s="18">
        <f t="shared" si="1"/>
        <v>22</v>
      </c>
      <c r="F23" s="46">
        <f t="shared" si="3"/>
        <v>0</v>
      </c>
      <c r="G23" s="14">
        <f t="shared" si="2"/>
        <v>40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41375</v>
      </c>
      <c r="B24" s="16">
        <v>17</v>
      </c>
      <c r="C24" s="16">
        <v>40</v>
      </c>
      <c r="D24" s="17">
        <f t="shared" si="0"/>
        <v>23</v>
      </c>
      <c r="E24" s="18">
        <f t="shared" si="1"/>
        <v>23</v>
      </c>
      <c r="F24" s="46">
        <f t="shared" si="3"/>
        <v>0</v>
      </c>
      <c r="G24" s="14">
        <f t="shared" si="2"/>
        <v>40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41405</v>
      </c>
      <c r="B25" s="16">
        <v>16</v>
      </c>
      <c r="C25" s="16">
        <v>28</v>
      </c>
      <c r="D25" s="17">
        <f t="shared" si="0"/>
        <v>12</v>
      </c>
      <c r="E25" s="18">
        <f t="shared" si="1"/>
        <v>12</v>
      </c>
      <c r="F25" s="46">
        <f t="shared" si="3"/>
        <v>12</v>
      </c>
      <c r="G25" s="14">
        <f t="shared" si="2"/>
        <v>28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41436</v>
      </c>
      <c r="B26" s="16">
        <v>15</v>
      </c>
      <c r="C26" s="16">
        <v>28</v>
      </c>
      <c r="D26" s="17">
        <f t="shared" si="0"/>
        <v>13</v>
      </c>
      <c r="E26" s="18">
        <f t="shared" si="1"/>
        <v>13</v>
      </c>
      <c r="F26" s="46">
        <f t="shared" si="3"/>
        <v>0</v>
      </c>
      <c r="G26" s="14">
        <f t="shared" si="2"/>
        <v>28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41466</v>
      </c>
      <c r="B27" s="16">
        <v>14</v>
      </c>
      <c r="C27" s="16">
        <v>28</v>
      </c>
      <c r="D27" s="17">
        <f t="shared" si="0"/>
        <v>14</v>
      </c>
      <c r="E27" s="18">
        <f t="shared" si="1"/>
        <v>14</v>
      </c>
      <c r="F27" s="46">
        <f t="shared" si="3"/>
        <v>0</v>
      </c>
      <c r="G27" s="14">
        <f t="shared" si="2"/>
        <v>28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41497</v>
      </c>
      <c r="B28" s="16">
        <v>13</v>
      </c>
      <c r="C28" s="16">
        <v>12</v>
      </c>
      <c r="D28" s="17">
        <f t="shared" si="0"/>
        <v>-1</v>
      </c>
      <c r="E28" s="18">
        <f t="shared" si="1"/>
        <v>0</v>
      </c>
      <c r="F28" s="46">
        <f t="shared" si="3"/>
        <v>16</v>
      </c>
      <c r="G28" s="14">
        <f t="shared" si="2"/>
        <v>13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41528</v>
      </c>
      <c r="B29" s="16">
        <v>12</v>
      </c>
      <c r="C29" s="16">
        <v>10</v>
      </c>
      <c r="D29" s="17">
        <f t="shared" si="0"/>
        <v>-2</v>
      </c>
      <c r="E29" s="18">
        <f t="shared" si="1"/>
        <v>0</v>
      </c>
      <c r="F29" s="46">
        <f t="shared" si="3"/>
        <v>2</v>
      </c>
      <c r="G29" s="14">
        <f t="shared" si="2"/>
        <v>12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41558</v>
      </c>
      <c r="B30" s="16">
        <v>11</v>
      </c>
      <c r="C30" s="16">
        <v>10</v>
      </c>
      <c r="D30" s="17">
        <f t="shared" si="0"/>
        <v>-1</v>
      </c>
      <c r="E30" s="18">
        <f t="shared" si="1"/>
        <v>0</v>
      </c>
      <c r="F30" s="46">
        <f t="shared" si="3"/>
        <v>0</v>
      </c>
      <c r="G30" s="14">
        <f t="shared" si="2"/>
        <v>11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41589</v>
      </c>
      <c r="B31" s="16">
        <v>10</v>
      </c>
      <c r="C31" s="16">
        <v>6</v>
      </c>
      <c r="D31" s="17">
        <f t="shared" si="0"/>
        <v>-4</v>
      </c>
      <c r="E31" s="18">
        <f t="shared" si="1"/>
        <v>0</v>
      </c>
      <c r="F31" s="46">
        <f t="shared" si="3"/>
        <v>4</v>
      </c>
      <c r="G31" s="14">
        <f t="shared" si="2"/>
        <v>10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41619</v>
      </c>
      <c r="B32" s="16">
        <v>9</v>
      </c>
      <c r="C32" s="16">
        <v>-3</v>
      </c>
      <c r="D32" s="17">
        <f t="shared" si="0"/>
        <v>-12</v>
      </c>
      <c r="E32" s="18">
        <f t="shared" si="1"/>
        <v>0</v>
      </c>
      <c r="F32" s="46">
        <f t="shared" si="3"/>
        <v>9</v>
      </c>
      <c r="G32" s="14">
        <f t="shared" si="2"/>
        <v>9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61</v>
      </c>
      <c r="B33" s="16">
        <v>8</v>
      </c>
      <c r="C33" s="16">
        <v>-3</v>
      </c>
      <c r="D33" s="17">
        <f t="shared" si="0"/>
        <v>-11</v>
      </c>
      <c r="E33" s="18">
        <f t="shared" si="1"/>
        <v>0</v>
      </c>
      <c r="F33" s="46">
        <f t="shared" si="3"/>
        <v>0</v>
      </c>
      <c r="G33" s="14">
        <f t="shared" si="2"/>
        <v>8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62</v>
      </c>
      <c r="B34" s="16">
        <v>6</v>
      </c>
      <c r="C34" s="16">
        <v>-3</v>
      </c>
      <c r="D34" s="17">
        <f t="shared" si="0"/>
        <v>-9</v>
      </c>
      <c r="E34" s="18">
        <f t="shared" si="1"/>
        <v>0</v>
      </c>
      <c r="F34" s="46">
        <f t="shared" si="3"/>
        <v>0</v>
      </c>
      <c r="G34" s="14">
        <f t="shared" si="2"/>
        <v>6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63</v>
      </c>
      <c r="B35" s="16">
        <v>5</v>
      </c>
      <c r="C35" s="16">
        <v>-3</v>
      </c>
      <c r="D35" s="17">
        <f t="shared" si="0"/>
        <v>-8</v>
      </c>
      <c r="E35" s="18">
        <f t="shared" si="1"/>
        <v>0</v>
      </c>
      <c r="F35" s="46">
        <f t="shared" si="3"/>
        <v>0</v>
      </c>
      <c r="G35" s="14">
        <f t="shared" si="2"/>
        <v>5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64</v>
      </c>
      <c r="B36" s="16">
        <v>4</v>
      </c>
      <c r="C36" s="16">
        <v>-3</v>
      </c>
      <c r="D36" s="17">
        <f t="shared" si="0"/>
        <v>-7</v>
      </c>
      <c r="E36" s="18">
        <f t="shared" si="1"/>
        <v>0</v>
      </c>
      <c r="F36" s="46">
        <f t="shared" si="3"/>
        <v>0</v>
      </c>
      <c r="G36" s="14">
        <f t="shared" si="2"/>
        <v>4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65</v>
      </c>
      <c r="B37" s="16">
        <v>3</v>
      </c>
      <c r="C37" s="16">
        <v>-3</v>
      </c>
      <c r="D37" s="17">
        <f t="shared" si="0"/>
        <v>-6</v>
      </c>
      <c r="E37" s="18">
        <f t="shared" si="1"/>
        <v>0</v>
      </c>
      <c r="F37" s="46">
        <f t="shared" si="3"/>
        <v>0</v>
      </c>
      <c r="G37" s="14">
        <f t="shared" si="2"/>
        <v>3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66</v>
      </c>
      <c r="B38" s="16">
        <v>2</v>
      </c>
      <c r="C38" s="16">
        <v>-3</v>
      </c>
      <c r="D38" s="17">
        <f t="shared" si="0"/>
        <v>-5</v>
      </c>
      <c r="E38" s="18">
        <f t="shared" si="1"/>
        <v>0</v>
      </c>
      <c r="F38" s="46">
        <f t="shared" si="3"/>
        <v>0</v>
      </c>
      <c r="G38" s="14">
        <f t="shared" si="2"/>
        <v>2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67</v>
      </c>
      <c r="B39" s="16">
        <v>1</v>
      </c>
      <c r="C39" s="16">
        <v>-8</v>
      </c>
      <c r="D39" s="17">
        <f t="shared" si="0"/>
        <v>-9</v>
      </c>
      <c r="E39" s="18">
        <f t="shared" si="1"/>
        <v>0</v>
      </c>
      <c r="F39" s="46">
        <f t="shared" si="3"/>
        <v>5</v>
      </c>
      <c r="G39" s="14">
        <f t="shared" si="2"/>
        <v>1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68</v>
      </c>
      <c r="B40" s="16">
        <v>0</v>
      </c>
      <c r="C40" s="16">
        <v>-8</v>
      </c>
      <c r="D40" s="17">
        <f t="shared" si="0"/>
        <v>-8</v>
      </c>
      <c r="E40" s="18">
        <f t="shared" si="1"/>
        <v>0</v>
      </c>
      <c r="F40" s="46">
        <f t="shared" si="3"/>
        <v>0</v>
      </c>
      <c r="G40" s="14">
        <f t="shared" si="2"/>
        <v>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7"/>
      <c r="E44" s="10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 t="s">
        <v>7</v>
      </c>
      <c r="B51" s="16">
        <v>60</v>
      </c>
      <c r="C51" s="16">
        <v>60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60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 t="s">
        <v>8</v>
      </c>
      <c r="B52" s="16">
        <v>59</v>
      </c>
      <c r="C52" s="16">
        <v>60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60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 t="s">
        <v>9</v>
      </c>
      <c r="B53" s="16">
        <v>58</v>
      </c>
      <c r="C53" s="16">
        <v>60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60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 t="s">
        <v>10</v>
      </c>
      <c r="B54" s="16">
        <v>57</v>
      </c>
      <c r="C54" s="16">
        <v>60</v>
      </c>
      <c r="D54" s="17">
        <f t="shared" si="5"/>
        <v>3</v>
      </c>
      <c r="E54" s="18">
        <f t="shared" si="6"/>
        <v>3</v>
      </c>
      <c r="F54" s="46">
        <f t="shared" si="3"/>
        <v>0</v>
      </c>
      <c r="G54" s="14">
        <f t="shared" si="4"/>
        <v>60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 t="s">
        <v>11</v>
      </c>
      <c r="B55" s="16">
        <v>56</v>
      </c>
      <c r="C55" s="16">
        <v>60</v>
      </c>
      <c r="D55" s="17">
        <f t="shared" si="5"/>
        <v>4</v>
      </c>
      <c r="E55" s="18">
        <f t="shared" si="6"/>
        <v>4</v>
      </c>
      <c r="F55" s="46">
        <f t="shared" si="3"/>
        <v>0</v>
      </c>
      <c r="G55" s="14">
        <f t="shared" si="4"/>
        <v>60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 t="s">
        <v>12</v>
      </c>
      <c r="B56" s="16">
        <v>55</v>
      </c>
      <c r="C56" s="16">
        <v>60</v>
      </c>
      <c r="D56" s="17">
        <f t="shared" si="5"/>
        <v>5</v>
      </c>
      <c r="E56" s="18">
        <f t="shared" si="6"/>
        <v>5</v>
      </c>
      <c r="F56" s="46">
        <f t="shared" si="3"/>
        <v>0</v>
      </c>
      <c r="G56" s="14">
        <f t="shared" si="4"/>
        <v>60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41286</v>
      </c>
      <c r="B57" s="16">
        <v>54</v>
      </c>
      <c r="C57" s="16">
        <v>60</v>
      </c>
      <c r="D57" s="17">
        <f t="shared" si="5"/>
        <v>6</v>
      </c>
      <c r="E57" s="18">
        <f t="shared" si="6"/>
        <v>6</v>
      </c>
      <c r="F57" s="46">
        <f t="shared" si="3"/>
        <v>0</v>
      </c>
      <c r="G57" s="14">
        <f t="shared" si="4"/>
        <v>60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41317</v>
      </c>
      <c r="B58" s="16">
        <v>53</v>
      </c>
      <c r="C58" s="16">
        <v>60</v>
      </c>
      <c r="D58" s="17">
        <f t="shared" si="5"/>
        <v>7</v>
      </c>
      <c r="E58" s="18">
        <f t="shared" si="6"/>
        <v>7</v>
      </c>
      <c r="F58" s="46">
        <f t="shared" si="3"/>
        <v>0</v>
      </c>
      <c r="G58" s="14">
        <f t="shared" si="4"/>
        <v>60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41345</v>
      </c>
      <c r="B59" s="16">
        <v>52</v>
      </c>
      <c r="C59" s="16">
        <v>60</v>
      </c>
      <c r="D59" s="17">
        <f t="shared" si="5"/>
        <v>8</v>
      </c>
      <c r="E59" s="18">
        <f t="shared" si="6"/>
        <v>8</v>
      </c>
      <c r="F59" s="46">
        <f t="shared" si="3"/>
        <v>0</v>
      </c>
      <c r="G59" s="14">
        <f t="shared" si="4"/>
        <v>60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41376</v>
      </c>
      <c r="B60" s="16">
        <v>51</v>
      </c>
      <c r="C60" s="16">
        <v>60</v>
      </c>
      <c r="D60" s="17">
        <f t="shared" si="5"/>
        <v>9</v>
      </c>
      <c r="E60" s="18">
        <f t="shared" si="6"/>
        <v>9</v>
      </c>
      <c r="F60" s="46">
        <f t="shared" si="3"/>
        <v>0</v>
      </c>
      <c r="G60" s="14">
        <f t="shared" si="4"/>
        <v>60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41406</v>
      </c>
      <c r="B61" s="16">
        <v>50</v>
      </c>
      <c r="C61" s="16">
        <v>60</v>
      </c>
      <c r="D61" s="17">
        <f t="shared" si="5"/>
        <v>10</v>
      </c>
      <c r="E61" s="18">
        <f t="shared" si="6"/>
        <v>10</v>
      </c>
      <c r="F61" s="46">
        <f t="shared" si="3"/>
        <v>0</v>
      </c>
      <c r="G61" s="14">
        <f t="shared" si="4"/>
        <v>60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>
        <v>41437</v>
      </c>
      <c r="B62" s="16">
        <v>49</v>
      </c>
      <c r="C62" s="16">
        <v>60</v>
      </c>
      <c r="D62" s="17">
        <f t="shared" si="5"/>
        <v>11</v>
      </c>
      <c r="E62" s="18">
        <f t="shared" si="6"/>
        <v>11</v>
      </c>
      <c r="F62" s="46">
        <f t="shared" si="3"/>
        <v>0</v>
      </c>
      <c r="G62" s="14">
        <f t="shared" si="4"/>
        <v>60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>
        <v>41467</v>
      </c>
      <c r="B63" s="16">
        <v>48</v>
      </c>
      <c r="C63" s="16">
        <v>60</v>
      </c>
      <c r="D63" s="17">
        <f t="shared" si="5"/>
        <v>12</v>
      </c>
      <c r="E63" s="18">
        <f t="shared" si="6"/>
        <v>12</v>
      </c>
      <c r="F63" s="46">
        <f t="shared" si="3"/>
        <v>0</v>
      </c>
      <c r="G63" s="14">
        <f t="shared" si="4"/>
        <v>60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>
        <v>41498</v>
      </c>
      <c r="B64" s="16">
        <v>47</v>
      </c>
      <c r="C64" s="16">
        <v>60</v>
      </c>
      <c r="D64" s="17">
        <f t="shared" si="5"/>
        <v>13</v>
      </c>
      <c r="E64" s="18">
        <f t="shared" si="6"/>
        <v>13</v>
      </c>
      <c r="F64" s="46">
        <f t="shared" si="3"/>
        <v>0</v>
      </c>
      <c r="G64" s="14">
        <f t="shared" si="4"/>
        <v>60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>
        <v>41529</v>
      </c>
      <c r="B65" s="16">
        <v>46</v>
      </c>
      <c r="C65" s="16">
        <v>60</v>
      </c>
      <c r="D65" s="17">
        <f t="shared" si="5"/>
        <v>14</v>
      </c>
      <c r="E65" s="18">
        <f t="shared" si="6"/>
        <v>14</v>
      </c>
      <c r="F65" s="46">
        <f t="shared" si="3"/>
        <v>0</v>
      </c>
      <c r="G65" s="14">
        <f t="shared" si="4"/>
        <v>60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>
        <v>41559</v>
      </c>
      <c r="B66" s="16">
        <v>45</v>
      </c>
      <c r="C66" s="16">
        <v>57</v>
      </c>
      <c r="D66" s="17">
        <f t="shared" si="5"/>
        <v>12</v>
      </c>
      <c r="E66" s="18">
        <f t="shared" si="6"/>
        <v>12</v>
      </c>
      <c r="F66" s="46">
        <f t="shared" si="3"/>
        <v>3</v>
      </c>
      <c r="G66" s="14">
        <f t="shared" si="4"/>
        <v>57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>
        <v>41590</v>
      </c>
      <c r="B67" s="16">
        <v>44</v>
      </c>
      <c r="C67" s="16">
        <v>57</v>
      </c>
      <c r="D67" s="17">
        <f t="shared" si="5"/>
        <v>13</v>
      </c>
      <c r="E67" s="18">
        <f t="shared" si="6"/>
        <v>13</v>
      </c>
      <c r="F67" s="46">
        <f t="shared" si="3"/>
        <v>0</v>
      </c>
      <c r="G67" s="14">
        <f t="shared" si="4"/>
        <v>57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>
        <v>41620</v>
      </c>
      <c r="B68" s="16">
        <v>43</v>
      </c>
      <c r="C68" s="16">
        <v>57</v>
      </c>
      <c r="D68" s="17">
        <f t="shared" si="5"/>
        <v>14</v>
      </c>
      <c r="E68" s="18">
        <f t="shared" si="6"/>
        <v>14</v>
      </c>
      <c r="F68" s="46">
        <f t="shared" si="3"/>
        <v>0</v>
      </c>
      <c r="G68" s="14">
        <f t="shared" si="4"/>
        <v>57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13</v>
      </c>
      <c r="B69" s="16">
        <v>42</v>
      </c>
      <c r="C69" s="16">
        <v>52</v>
      </c>
      <c r="D69" s="17">
        <f t="shared" si="5"/>
        <v>10</v>
      </c>
      <c r="E69" s="18">
        <f t="shared" si="6"/>
        <v>10</v>
      </c>
      <c r="F69" s="46">
        <f t="shared" ref="F69:F111" si="7">IF(B68,C68-C69,"")</f>
        <v>5</v>
      </c>
      <c r="G69" s="14">
        <f t="shared" si="4"/>
        <v>52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14</v>
      </c>
      <c r="B70" s="16">
        <v>41</v>
      </c>
      <c r="C70" s="16">
        <v>52</v>
      </c>
      <c r="D70" s="17">
        <f t="shared" si="5"/>
        <v>11</v>
      </c>
      <c r="E70" s="18">
        <f t="shared" si="6"/>
        <v>11</v>
      </c>
      <c r="F70" s="46">
        <f t="shared" si="7"/>
        <v>0</v>
      </c>
      <c r="G70" s="14">
        <f t="shared" si="4"/>
        <v>52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15</v>
      </c>
      <c r="B71" s="16">
        <v>40</v>
      </c>
      <c r="C71" s="16">
        <v>52</v>
      </c>
      <c r="D71" s="17">
        <f t="shared" si="5"/>
        <v>12</v>
      </c>
      <c r="E71" s="18">
        <f t="shared" si="6"/>
        <v>12</v>
      </c>
      <c r="F71" s="46">
        <f t="shared" si="7"/>
        <v>0</v>
      </c>
      <c r="G71" s="14">
        <f t="shared" si="4"/>
        <v>52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16</v>
      </c>
      <c r="B72" s="16">
        <v>39</v>
      </c>
      <c r="C72" s="16">
        <v>52</v>
      </c>
      <c r="D72" s="17">
        <f t="shared" si="5"/>
        <v>13</v>
      </c>
      <c r="E72" s="18">
        <f t="shared" si="6"/>
        <v>13</v>
      </c>
      <c r="F72" s="46">
        <f t="shared" si="7"/>
        <v>0</v>
      </c>
      <c r="G72" s="14">
        <f t="shared" si="4"/>
        <v>52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17</v>
      </c>
      <c r="B73" s="16">
        <v>38</v>
      </c>
      <c r="C73" s="16">
        <v>52</v>
      </c>
      <c r="D73" s="17">
        <f t="shared" si="5"/>
        <v>14</v>
      </c>
      <c r="E73" s="18">
        <f t="shared" si="6"/>
        <v>14</v>
      </c>
      <c r="F73" s="46">
        <f t="shared" si="7"/>
        <v>0</v>
      </c>
      <c r="G73" s="14">
        <f t="shared" si="4"/>
        <v>52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18</v>
      </c>
      <c r="B74" s="16">
        <v>37</v>
      </c>
      <c r="C74" s="16">
        <v>52</v>
      </c>
      <c r="D74" s="17">
        <f t="shared" si="5"/>
        <v>15</v>
      </c>
      <c r="E74" s="18">
        <f t="shared" si="6"/>
        <v>15</v>
      </c>
      <c r="F74" s="46">
        <f t="shared" si="7"/>
        <v>0</v>
      </c>
      <c r="G74" s="14">
        <f t="shared" si="4"/>
        <v>52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19</v>
      </c>
      <c r="B75" s="16">
        <v>36</v>
      </c>
      <c r="C75" s="16">
        <v>52</v>
      </c>
      <c r="D75" s="17">
        <f t="shared" si="5"/>
        <v>16</v>
      </c>
      <c r="E75" s="18">
        <f t="shared" si="6"/>
        <v>16</v>
      </c>
      <c r="F75" s="46">
        <f t="shared" si="7"/>
        <v>0</v>
      </c>
      <c r="G75" s="14">
        <f t="shared" si="4"/>
        <v>52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20</v>
      </c>
      <c r="B76" s="16">
        <v>35</v>
      </c>
      <c r="C76" s="16">
        <v>49</v>
      </c>
      <c r="D76" s="17">
        <f t="shared" si="5"/>
        <v>14</v>
      </c>
      <c r="E76" s="18">
        <f t="shared" si="6"/>
        <v>14</v>
      </c>
      <c r="F76" s="46">
        <f t="shared" si="7"/>
        <v>3</v>
      </c>
      <c r="G76" s="14">
        <f t="shared" si="4"/>
        <v>49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21</v>
      </c>
      <c r="B77" s="16">
        <v>34</v>
      </c>
      <c r="C77" s="16">
        <v>49</v>
      </c>
      <c r="D77" s="17">
        <f t="shared" si="5"/>
        <v>15</v>
      </c>
      <c r="E77" s="18">
        <f t="shared" si="6"/>
        <v>15</v>
      </c>
      <c r="F77" s="46">
        <f t="shared" si="7"/>
        <v>0</v>
      </c>
      <c r="G77" s="14">
        <f t="shared" si="4"/>
        <v>49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22</v>
      </c>
      <c r="B78" s="16">
        <v>33</v>
      </c>
      <c r="C78" s="16">
        <v>49</v>
      </c>
      <c r="D78" s="17">
        <f t="shared" si="5"/>
        <v>16</v>
      </c>
      <c r="E78" s="18">
        <f t="shared" si="6"/>
        <v>16</v>
      </c>
      <c r="F78" s="46">
        <f t="shared" si="7"/>
        <v>0</v>
      </c>
      <c r="G78" s="14">
        <f t="shared" si="4"/>
        <v>49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23</v>
      </c>
      <c r="B79" s="16">
        <v>32</v>
      </c>
      <c r="C79" s="16">
        <v>49</v>
      </c>
      <c r="D79" s="17">
        <f t="shared" si="5"/>
        <v>17</v>
      </c>
      <c r="E79" s="18">
        <f t="shared" si="6"/>
        <v>17</v>
      </c>
      <c r="F79" s="46">
        <f t="shared" si="7"/>
        <v>0</v>
      </c>
      <c r="G79" s="14">
        <f t="shared" si="4"/>
        <v>49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</v>
      </c>
      <c r="B80" s="16">
        <v>31</v>
      </c>
      <c r="C80" s="16">
        <v>49</v>
      </c>
      <c r="D80" s="17">
        <f t="shared" si="5"/>
        <v>18</v>
      </c>
      <c r="E80" s="18">
        <f t="shared" si="6"/>
        <v>18</v>
      </c>
      <c r="F80" s="46">
        <f t="shared" si="7"/>
        <v>0</v>
      </c>
      <c r="G80" s="14">
        <f t="shared" si="4"/>
        <v>49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 t="s">
        <v>25</v>
      </c>
      <c r="B81" s="16">
        <v>30</v>
      </c>
      <c r="C81" s="16">
        <v>49</v>
      </c>
      <c r="D81" s="17">
        <f t="shared" si="5"/>
        <v>19</v>
      </c>
      <c r="E81" s="18">
        <f t="shared" si="6"/>
        <v>19</v>
      </c>
      <c r="F81" s="46">
        <f t="shared" si="7"/>
        <v>0</v>
      </c>
      <c r="G81" s="14">
        <f t="shared" si="4"/>
        <v>49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 t="s">
        <v>26</v>
      </c>
      <c r="B82" s="16">
        <v>29</v>
      </c>
      <c r="C82" s="16">
        <v>49</v>
      </c>
      <c r="D82" s="17">
        <f t="shared" si="5"/>
        <v>20</v>
      </c>
      <c r="E82" s="18">
        <f t="shared" si="6"/>
        <v>20</v>
      </c>
      <c r="F82" s="46">
        <f t="shared" si="7"/>
        <v>0</v>
      </c>
      <c r="G82" s="14">
        <f t="shared" si="4"/>
        <v>49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 t="s">
        <v>27</v>
      </c>
      <c r="B83" s="16">
        <v>28</v>
      </c>
      <c r="C83" s="16">
        <v>49</v>
      </c>
      <c r="D83" s="17">
        <f t="shared" si="5"/>
        <v>21</v>
      </c>
      <c r="E83" s="18">
        <f t="shared" si="6"/>
        <v>21</v>
      </c>
      <c r="F83" s="46">
        <f t="shared" si="7"/>
        <v>0</v>
      </c>
      <c r="G83" s="14">
        <f t="shared" si="4"/>
        <v>49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 t="s">
        <v>28</v>
      </c>
      <c r="B84" s="16">
        <v>27</v>
      </c>
      <c r="C84" s="16">
        <v>49</v>
      </c>
      <c r="D84" s="17">
        <f t="shared" si="5"/>
        <v>22</v>
      </c>
      <c r="E84" s="18">
        <f t="shared" si="6"/>
        <v>22</v>
      </c>
      <c r="F84" s="46">
        <f t="shared" si="7"/>
        <v>0</v>
      </c>
      <c r="G84" s="14">
        <f t="shared" si="4"/>
        <v>49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 t="s">
        <v>29</v>
      </c>
      <c r="B85" s="16">
        <v>26</v>
      </c>
      <c r="C85" s="16">
        <v>49</v>
      </c>
      <c r="D85" s="17">
        <f t="shared" si="5"/>
        <v>23</v>
      </c>
      <c r="E85" s="18">
        <f t="shared" si="6"/>
        <v>23</v>
      </c>
      <c r="F85" s="46">
        <f t="shared" si="7"/>
        <v>0</v>
      </c>
      <c r="G85" s="14">
        <f t="shared" si="4"/>
        <v>49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 t="s">
        <v>30</v>
      </c>
      <c r="B86" s="16">
        <v>25</v>
      </c>
      <c r="C86" s="16">
        <v>49</v>
      </c>
      <c r="D86" s="17">
        <f t="shared" si="5"/>
        <v>24</v>
      </c>
      <c r="E86" s="18">
        <f t="shared" si="6"/>
        <v>24</v>
      </c>
      <c r="F86" s="46">
        <f t="shared" si="7"/>
        <v>0</v>
      </c>
      <c r="G86" s="14">
        <f t="shared" si="4"/>
        <v>49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 t="s">
        <v>31</v>
      </c>
      <c r="B87" s="16">
        <v>24</v>
      </c>
      <c r="C87" s="16">
        <v>49</v>
      </c>
      <c r="D87" s="17">
        <f t="shared" si="5"/>
        <v>25</v>
      </c>
      <c r="E87" s="18">
        <f t="shared" si="6"/>
        <v>25</v>
      </c>
      <c r="F87" s="46">
        <f t="shared" si="7"/>
        <v>0</v>
      </c>
      <c r="G87" s="14">
        <f t="shared" si="4"/>
        <v>49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41640</v>
      </c>
      <c r="B88" s="16">
        <v>23</v>
      </c>
      <c r="C88" s="16">
        <v>49</v>
      </c>
      <c r="D88" s="17">
        <f t="shared" si="5"/>
        <v>26</v>
      </c>
      <c r="E88" s="18">
        <f t="shared" si="6"/>
        <v>26</v>
      </c>
      <c r="F88" s="46">
        <f t="shared" si="7"/>
        <v>0</v>
      </c>
      <c r="G88" s="14">
        <f t="shared" si="4"/>
        <v>49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41671</v>
      </c>
      <c r="B89" s="16">
        <v>22</v>
      </c>
      <c r="C89" s="16">
        <v>49</v>
      </c>
      <c r="D89" s="17">
        <f t="shared" si="5"/>
        <v>27</v>
      </c>
      <c r="E89" s="18">
        <f t="shared" si="6"/>
        <v>27</v>
      </c>
      <c r="F89" s="46">
        <f t="shared" si="7"/>
        <v>0</v>
      </c>
      <c r="G89" s="14">
        <f t="shared" si="4"/>
        <v>49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41699</v>
      </c>
      <c r="B90" s="16">
        <v>21</v>
      </c>
      <c r="C90" s="16">
        <v>49</v>
      </c>
      <c r="D90" s="17">
        <f t="shared" si="5"/>
        <v>28</v>
      </c>
      <c r="E90" s="18">
        <f t="shared" si="6"/>
        <v>28</v>
      </c>
      <c r="F90" s="46">
        <f t="shared" si="7"/>
        <v>0</v>
      </c>
      <c r="G90" s="14">
        <f t="shared" si="4"/>
        <v>49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41730</v>
      </c>
      <c r="B91" s="16">
        <v>20</v>
      </c>
      <c r="C91" s="16">
        <v>49</v>
      </c>
      <c r="D91" s="17">
        <f t="shared" si="5"/>
        <v>29</v>
      </c>
      <c r="E91" s="18">
        <f t="shared" si="6"/>
        <v>29</v>
      </c>
      <c r="F91" s="46">
        <f t="shared" si="7"/>
        <v>0</v>
      </c>
      <c r="G91" s="14">
        <f t="shared" si="4"/>
        <v>49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41760</v>
      </c>
      <c r="B92" s="16">
        <v>19</v>
      </c>
      <c r="C92" s="16">
        <v>49</v>
      </c>
      <c r="D92" s="17">
        <f t="shared" si="5"/>
        <v>30</v>
      </c>
      <c r="E92" s="18">
        <f t="shared" si="6"/>
        <v>30</v>
      </c>
      <c r="F92" s="46">
        <f t="shared" si="7"/>
        <v>0</v>
      </c>
      <c r="G92" s="14">
        <f t="shared" si="4"/>
        <v>49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>
        <v>41791</v>
      </c>
      <c r="B93" s="16">
        <v>18</v>
      </c>
      <c r="C93" s="16">
        <v>49</v>
      </c>
      <c r="D93" s="17">
        <f t="shared" si="5"/>
        <v>31</v>
      </c>
      <c r="E93" s="18">
        <f t="shared" si="6"/>
        <v>31</v>
      </c>
      <c r="F93" s="46">
        <f t="shared" si="7"/>
        <v>0</v>
      </c>
      <c r="G93" s="14">
        <f t="shared" si="4"/>
        <v>49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>
        <v>41821</v>
      </c>
      <c r="B94" s="16">
        <v>17</v>
      </c>
      <c r="C94" s="16">
        <v>49</v>
      </c>
      <c r="D94" s="17">
        <f t="shared" si="5"/>
        <v>32</v>
      </c>
      <c r="E94" s="18">
        <f t="shared" si="6"/>
        <v>32</v>
      </c>
      <c r="F94" s="46">
        <f t="shared" si="7"/>
        <v>0</v>
      </c>
      <c r="G94" s="14">
        <f t="shared" si="4"/>
        <v>49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>
        <v>41852</v>
      </c>
      <c r="B95" s="16">
        <v>16</v>
      </c>
      <c r="C95" s="16">
        <v>49</v>
      </c>
      <c r="D95" s="17">
        <f t="shared" si="5"/>
        <v>33</v>
      </c>
      <c r="E95" s="18">
        <f t="shared" si="6"/>
        <v>33</v>
      </c>
      <c r="F95" s="46">
        <f t="shared" si="7"/>
        <v>0</v>
      </c>
      <c r="G95" s="14">
        <f t="shared" si="4"/>
        <v>49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>
        <v>41883</v>
      </c>
      <c r="B96" s="16">
        <v>15</v>
      </c>
      <c r="C96" s="16">
        <v>49</v>
      </c>
      <c r="D96" s="17">
        <f t="shared" si="5"/>
        <v>34</v>
      </c>
      <c r="E96" s="18">
        <f t="shared" si="6"/>
        <v>34</v>
      </c>
      <c r="F96" s="46">
        <f t="shared" si="7"/>
        <v>0</v>
      </c>
      <c r="G96" s="14">
        <f t="shared" si="4"/>
        <v>49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>
        <v>41913</v>
      </c>
      <c r="B97" s="16">
        <v>14</v>
      </c>
      <c r="C97" s="16">
        <v>45</v>
      </c>
      <c r="D97" s="17">
        <f t="shared" si="5"/>
        <v>31</v>
      </c>
      <c r="E97" s="18">
        <f t="shared" si="6"/>
        <v>31</v>
      </c>
      <c r="F97" s="46">
        <f t="shared" si="7"/>
        <v>4</v>
      </c>
      <c r="G97" s="14">
        <f t="shared" si="4"/>
        <v>45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>
        <v>41944</v>
      </c>
      <c r="B98" s="16">
        <v>13</v>
      </c>
      <c r="C98" s="16">
        <v>38</v>
      </c>
      <c r="D98" s="17">
        <f t="shared" si="5"/>
        <v>25</v>
      </c>
      <c r="E98" s="18">
        <f t="shared" si="6"/>
        <v>25</v>
      </c>
      <c r="F98" s="46">
        <f t="shared" si="7"/>
        <v>7</v>
      </c>
      <c r="G98" s="14">
        <f t="shared" si="4"/>
        <v>38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>
        <v>41974</v>
      </c>
      <c r="B99" s="16">
        <v>12</v>
      </c>
      <c r="C99" s="16">
        <v>34</v>
      </c>
      <c r="D99" s="17">
        <f t="shared" si="5"/>
        <v>22</v>
      </c>
      <c r="E99" s="18">
        <f t="shared" si="6"/>
        <v>22</v>
      </c>
      <c r="F99" s="46">
        <f t="shared" si="7"/>
        <v>4</v>
      </c>
      <c r="G99" s="14">
        <f t="shared" si="4"/>
        <v>34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32</v>
      </c>
      <c r="B100" s="16">
        <v>11</v>
      </c>
      <c r="C100" s="16">
        <v>34</v>
      </c>
      <c r="D100" s="17">
        <f t="shared" si="5"/>
        <v>23</v>
      </c>
      <c r="E100" s="18">
        <f t="shared" si="6"/>
        <v>23</v>
      </c>
      <c r="F100" s="46">
        <f t="shared" si="7"/>
        <v>0</v>
      </c>
      <c r="G100" s="14">
        <f t="shared" si="4"/>
        <v>34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33</v>
      </c>
      <c r="B101" s="16">
        <v>10</v>
      </c>
      <c r="C101" s="16">
        <v>34</v>
      </c>
      <c r="D101" s="17">
        <f t="shared" si="5"/>
        <v>24</v>
      </c>
      <c r="E101" s="18">
        <f t="shared" si="6"/>
        <v>24</v>
      </c>
      <c r="F101" s="46">
        <f t="shared" si="7"/>
        <v>0</v>
      </c>
      <c r="G101" s="14">
        <f t="shared" si="4"/>
        <v>34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34</v>
      </c>
      <c r="B102" s="16">
        <v>9</v>
      </c>
      <c r="C102" s="16">
        <v>34</v>
      </c>
      <c r="D102" s="17">
        <f t="shared" si="5"/>
        <v>25</v>
      </c>
      <c r="E102" s="18">
        <f t="shared" si="6"/>
        <v>25</v>
      </c>
      <c r="F102" s="46">
        <f t="shared" si="7"/>
        <v>0</v>
      </c>
      <c r="G102" s="14">
        <f t="shared" si="4"/>
        <v>34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35</v>
      </c>
      <c r="B103" s="16">
        <v>8</v>
      </c>
      <c r="C103" s="16">
        <v>34</v>
      </c>
      <c r="D103" s="17">
        <f t="shared" si="5"/>
        <v>26</v>
      </c>
      <c r="E103" s="18">
        <f t="shared" si="6"/>
        <v>26</v>
      </c>
      <c r="F103" s="46">
        <f t="shared" si="7"/>
        <v>0</v>
      </c>
      <c r="G103" s="14">
        <f t="shared" si="4"/>
        <v>34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 t="s">
        <v>36</v>
      </c>
      <c r="B104" s="16">
        <v>7</v>
      </c>
      <c r="C104" s="16">
        <v>29</v>
      </c>
      <c r="D104" s="17">
        <f t="shared" ref="D104:D111" si="8">C104-B104</f>
        <v>22</v>
      </c>
      <c r="E104" s="18">
        <f t="shared" ref="E104:E111" si="9">IF(D104&gt;0,D104,0)</f>
        <v>22</v>
      </c>
      <c r="F104" s="46">
        <f t="shared" si="7"/>
        <v>5</v>
      </c>
      <c r="G104" s="14">
        <f t="shared" si="4"/>
        <v>29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 t="s">
        <v>37</v>
      </c>
      <c r="B105" s="16">
        <v>6</v>
      </c>
      <c r="C105" s="16">
        <v>22</v>
      </c>
      <c r="D105" s="17">
        <f t="shared" si="8"/>
        <v>16</v>
      </c>
      <c r="E105" s="18">
        <f t="shared" si="9"/>
        <v>16</v>
      </c>
      <c r="F105" s="46">
        <f t="shared" si="7"/>
        <v>7</v>
      </c>
      <c r="G105" s="14">
        <f t="shared" si="4"/>
        <v>22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 t="s">
        <v>38</v>
      </c>
      <c r="B106" s="16">
        <v>5</v>
      </c>
      <c r="C106" s="16">
        <v>14</v>
      </c>
      <c r="D106" s="17">
        <f t="shared" si="8"/>
        <v>9</v>
      </c>
      <c r="E106" s="18">
        <f t="shared" si="9"/>
        <v>9</v>
      </c>
      <c r="F106" s="46">
        <f t="shared" si="7"/>
        <v>8</v>
      </c>
      <c r="G106" s="14">
        <f t="shared" si="4"/>
        <v>14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 t="s">
        <v>39</v>
      </c>
      <c r="B107" s="16">
        <v>4</v>
      </c>
      <c r="C107" s="16">
        <v>11</v>
      </c>
      <c r="D107" s="17">
        <f t="shared" si="8"/>
        <v>7</v>
      </c>
      <c r="E107" s="18">
        <f t="shared" si="9"/>
        <v>7</v>
      </c>
      <c r="F107" s="46">
        <f t="shared" si="7"/>
        <v>3</v>
      </c>
      <c r="G107" s="14">
        <f t="shared" si="4"/>
        <v>11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 t="s">
        <v>40</v>
      </c>
      <c r="B108" s="16">
        <v>3</v>
      </c>
      <c r="C108" s="16">
        <v>7</v>
      </c>
      <c r="D108" s="17">
        <f t="shared" si="8"/>
        <v>4</v>
      </c>
      <c r="E108" s="18">
        <f t="shared" si="9"/>
        <v>4</v>
      </c>
      <c r="F108" s="46">
        <f t="shared" si="7"/>
        <v>4</v>
      </c>
      <c r="G108" s="14">
        <f t="shared" si="4"/>
        <v>7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 t="s">
        <v>41</v>
      </c>
      <c r="B109" s="16">
        <v>2</v>
      </c>
      <c r="C109" s="16">
        <v>7</v>
      </c>
      <c r="D109" s="17">
        <f t="shared" si="8"/>
        <v>5</v>
      </c>
      <c r="E109" s="18">
        <f t="shared" si="9"/>
        <v>5</v>
      </c>
      <c r="F109" s="46">
        <f t="shared" si="7"/>
        <v>0</v>
      </c>
      <c r="G109" s="14">
        <f t="shared" si="4"/>
        <v>7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 t="s">
        <v>42</v>
      </c>
      <c r="B110" s="16">
        <v>1</v>
      </c>
      <c r="C110" s="16">
        <v>3</v>
      </c>
      <c r="D110" s="17">
        <f t="shared" si="8"/>
        <v>2</v>
      </c>
      <c r="E110" s="18">
        <f t="shared" si="9"/>
        <v>2</v>
      </c>
      <c r="F110" s="46">
        <f t="shared" si="7"/>
        <v>4</v>
      </c>
      <c r="G110" s="14">
        <f t="shared" si="4"/>
        <v>3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 t="s">
        <v>43</v>
      </c>
      <c r="B111" s="16">
        <v>0</v>
      </c>
      <c r="C111" s="16">
        <v>0</v>
      </c>
      <c r="D111" s="17">
        <f t="shared" si="8"/>
        <v>0</v>
      </c>
      <c r="E111" s="18">
        <f t="shared" si="9"/>
        <v>0</v>
      </c>
      <c r="F111" s="46">
        <f t="shared" si="7"/>
        <v>3</v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F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48</v>
      </c>
      <c r="K2" s="7">
        <f>B51</f>
        <v>72</v>
      </c>
      <c r="L2" s="5"/>
      <c r="M2" s="5"/>
      <c r="N2" s="5"/>
    </row>
    <row r="3" spans="1:14" ht="15.75" customHeight="1" x14ac:dyDescent="0.2">
      <c r="A3" s="15">
        <v>41561</v>
      </c>
      <c r="B3" s="16">
        <v>48</v>
      </c>
      <c r="C3" s="16">
        <v>48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48</v>
      </c>
      <c r="H3" s="5"/>
      <c r="I3" s="6" t="s">
        <v>139</v>
      </c>
      <c r="J3" s="7">
        <f>COUNTIF(B3:B48,"&gt;0")</f>
        <v>37</v>
      </c>
      <c r="K3" s="7">
        <f>COUNTIF(B51:B111,"&gt;0")</f>
        <v>60</v>
      </c>
      <c r="L3" s="5"/>
      <c r="M3" s="5"/>
      <c r="N3" s="5"/>
    </row>
    <row r="4" spans="1:14" ht="15.75" customHeight="1" x14ac:dyDescent="0.2">
      <c r="A4" s="15" t="s">
        <v>44</v>
      </c>
      <c r="B4" s="16">
        <v>47</v>
      </c>
      <c r="C4" s="16">
        <v>48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48</v>
      </c>
      <c r="H4" s="5"/>
      <c r="I4" s="6" t="s">
        <v>2</v>
      </c>
      <c r="J4" s="7">
        <f>MAX(D3:D48)</f>
        <v>22</v>
      </c>
      <c r="K4" s="7">
        <f>MAX(D51:D111)</f>
        <v>37</v>
      </c>
      <c r="L4" s="5" t="s">
        <v>144</v>
      </c>
      <c r="M4" s="5"/>
      <c r="N4" s="5"/>
    </row>
    <row r="5" spans="1:14" ht="15.75" customHeight="1" x14ac:dyDescent="0.2">
      <c r="A5" s="15" t="s">
        <v>45</v>
      </c>
      <c r="B5" s="16">
        <v>45</v>
      </c>
      <c r="C5" s="16">
        <v>48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48</v>
      </c>
      <c r="H5" s="5"/>
      <c r="I5" s="6" t="s">
        <v>3</v>
      </c>
      <c r="J5" s="7">
        <f>MIN(D3:D48)</f>
        <v>0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15" t="s">
        <v>46</v>
      </c>
      <c r="B6" s="16">
        <v>44</v>
      </c>
      <c r="C6" s="16">
        <v>48</v>
      </c>
      <c r="D6" s="17">
        <f t="shared" si="0"/>
        <v>4</v>
      </c>
      <c r="E6" s="18">
        <f t="shared" si="1"/>
        <v>4</v>
      </c>
      <c r="F6" s="46">
        <f t="shared" si="3"/>
        <v>0</v>
      </c>
      <c r="G6" s="14">
        <f t="shared" si="2"/>
        <v>48</v>
      </c>
      <c r="H6" s="5"/>
      <c r="I6" s="6" t="s">
        <v>4</v>
      </c>
      <c r="J6" s="7">
        <f>AVERAGE(D3:D48)</f>
        <v>11.268292682926829</v>
      </c>
      <c r="K6" s="7">
        <f>AVERAGE(D51:D111)</f>
        <v>20.819672131147541</v>
      </c>
      <c r="L6" s="5" t="s">
        <v>0</v>
      </c>
      <c r="M6" s="5"/>
      <c r="N6" s="5"/>
    </row>
    <row r="7" spans="1:14" ht="15.75" customHeight="1" x14ac:dyDescent="0.2">
      <c r="A7" s="15" t="s">
        <v>47</v>
      </c>
      <c r="B7" s="16">
        <v>43</v>
      </c>
      <c r="C7" s="16">
        <v>48</v>
      </c>
      <c r="D7" s="17">
        <f t="shared" si="0"/>
        <v>5</v>
      </c>
      <c r="E7" s="18">
        <f t="shared" si="1"/>
        <v>5</v>
      </c>
      <c r="F7" s="46">
        <f t="shared" si="3"/>
        <v>0</v>
      </c>
      <c r="G7" s="14">
        <f t="shared" si="2"/>
        <v>48</v>
      </c>
      <c r="H7" s="5"/>
      <c r="I7" s="6" t="s">
        <v>140</v>
      </c>
      <c r="J7" s="7">
        <f>STDEV(D3:D48)</f>
        <v>6.4032194646283305</v>
      </c>
      <c r="K7" s="7">
        <f>STDEV(D51:D111)</f>
        <v>11.104816067396632</v>
      </c>
      <c r="L7" s="5" t="s">
        <v>191</v>
      </c>
      <c r="M7" s="5"/>
      <c r="N7" s="5"/>
    </row>
    <row r="8" spans="1:14" ht="15.75" customHeight="1" x14ac:dyDescent="0.2">
      <c r="A8" s="15" t="s">
        <v>48</v>
      </c>
      <c r="B8" s="16">
        <v>42</v>
      </c>
      <c r="C8" s="16">
        <v>48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48</v>
      </c>
      <c r="H8" s="5"/>
      <c r="I8" s="6" t="s">
        <v>5</v>
      </c>
      <c r="J8" s="8">
        <f>COUNTIF(E3:E48,"&gt;0")/J3</f>
        <v>1</v>
      </c>
      <c r="K8" s="8">
        <f>COUNTIF(E51:E111,"&gt;0")/K3</f>
        <v>0.98333333333333328</v>
      </c>
      <c r="L8" s="5" t="s">
        <v>146</v>
      </c>
      <c r="M8" s="5"/>
      <c r="N8" s="5"/>
    </row>
    <row r="9" spans="1:14" ht="15.75" customHeight="1" x14ac:dyDescent="0.2">
      <c r="A9" s="15" t="s">
        <v>49</v>
      </c>
      <c r="B9" s="16">
        <v>40</v>
      </c>
      <c r="C9" s="16">
        <v>48</v>
      </c>
      <c r="D9" s="17">
        <f t="shared" si="0"/>
        <v>8</v>
      </c>
      <c r="E9" s="18">
        <f t="shared" si="1"/>
        <v>8</v>
      </c>
      <c r="F9" s="46">
        <f t="shared" si="3"/>
        <v>0</v>
      </c>
      <c r="G9" s="14">
        <f t="shared" si="2"/>
        <v>48</v>
      </c>
      <c r="H9" s="5"/>
      <c r="I9" s="6" t="s">
        <v>6</v>
      </c>
      <c r="J9" s="9">
        <f>SUM(E3:E48)</f>
        <v>462</v>
      </c>
      <c r="K9" s="10">
        <f>SUM(E51:E111)</f>
        <v>1270</v>
      </c>
      <c r="L9" s="5" t="s">
        <v>147</v>
      </c>
      <c r="M9" s="5"/>
      <c r="N9" s="5"/>
    </row>
    <row r="10" spans="1:14" ht="15.75" customHeight="1" x14ac:dyDescent="0.2">
      <c r="A10" s="15" t="s">
        <v>50</v>
      </c>
      <c r="B10" s="16">
        <v>39</v>
      </c>
      <c r="C10" s="16">
        <v>48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48</v>
      </c>
      <c r="H10" s="5"/>
      <c r="I10" s="7" t="s">
        <v>69</v>
      </c>
      <c r="J10" s="7">
        <f>J9/J2</f>
        <v>9.625</v>
      </c>
      <c r="K10" s="7">
        <f>K9/K2</f>
        <v>17.638888888888889</v>
      </c>
      <c r="L10" s="5" t="s">
        <v>148</v>
      </c>
      <c r="M10" s="5"/>
      <c r="N10" s="5"/>
    </row>
    <row r="11" spans="1:14" ht="15.75" customHeight="1" x14ac:dyDescent="0.2">
      <c r="A11" s="15" t="s">
        <v>51</v>
      </c>
      <c r="B11" s="16">
        <v>38</v>
      </c>
      <c r="C11" s="16">
        <v>45</v>
      </c>
      <c r="D11" s="17">
        <f t="shared" si="0"/>
        <v>7</v>
      </c>
      <c r="E11" s="18">
        <f t="shared" si="1"/>
        <v>7</v>
      </c>
      <c r="F11" s="46">
        <f t="shared" si="3"/>
        <v>3</v>
      </c>
      <c r="G11" s="14">
        <f t="shared" si="2"/>
        <v>45</v>
      </c>
      <c r="H11" s="5"/>
      <c r="I11" s="7" t="s">
        <v>141</v>
      </c>
      <c r="J11" s="7">
        <f>SUM(C3:C48)/SUM(B3:B48)</f>
        <v>1.506578947368421</v>
      </c>
      <c r="K11" s="7">
        <f>SUM(C51:C111)/SUM(B51:B111)</f>
        <v>1.5783242258652095</v>
      </c>
      <c r="L11" s="5" t="s">
        <v>149</v>
      </c>
      <c r="M11" s="5"/>
      <c r="N11" s="5"/>
    </row>
    <row r="12" spans="1:14" ht="15.75" customHeight="1" x14ac:dyDescent="0.2">
      <c r="A12" s="15" t="s">
        <v>52</v>
      </c>
      <c r="B12" s="16">
        <v>36</v>
      </c>
      <c r="C12" s="16">
        <v>45</v>
      </c>
      <c r="D12" s="17">
        <f t="shared" si="0"/>
        <v>9</v>
      </c>
      <c r="E12" s="18">
        <f t="shared" si="1"/>
        <v>9</v>
      </c>
      <c r="F12" s="46">
        <f t="shared" si="3"/>
        <v>0</v>
      </c>
      <c r="G12" s="14">
        <f t="shared" si="2"/>
        <v>45</v>
      </c>
      <c r="H12" s="5"/>
      <c r="I12" s="11" t="s">
        <v>142</v>
      </c>
      <c r="J12" s="7">
        <v>5.6</v>
      </c>
      <c r="K12" s="7">
        <v>7.4</v>
      </c>
      <c r="L12" s="5"/>
      <c r="M12" s="5"/>
      <c r="N12" s="5"/>
    </row>
    <row r="13" spans="1:14" ht="15.75" customHeight="1" x14ac:dyDescent="0.2">
      <c r="A13" s="15" t="s">
        <v>53</v>
      </c>
      <c r="B13" s="16">
        <v>35</v>
      </c>
      <c r="C13" s="16">
        <v>45</v>
      </c>
      <c r="D13" s="17">
        <f t="shared" si="0"/>
        <v>10</v>
      </c>
      <c r="E13" s="18">
        <f t="shared" si="1"/>
        <v>10</v>
      </c>
      <c r="F13" s="46">
        <f t="shared" si="3"/>
        <v>0</v>
      </c>
      <c r="G13" s="14">
        <f t="shared" si="2"/>
        <v>45</v>
      </c>
      <c r="H13" s="5"/>
      <c r="I13" s="7" t="s">
        <v>143</v>
      </c>
      <c r="J13" s="23">
        <f>1/J11</f>
        <v>0.66375545851528384</v>
      </c>
      <c r="K13" s="23">
        <f>1/K11</f>
        <v>0.63358338141950377</v>
      </c>
      <c r="L13" s="5"/>
      <c r="M13" s="5"/>
      <c r="N13" s="5"/>
    </row>
    <row r="14" spans="1:14" ht="15.75" customHeight="1" x14ac:dyDescent="0.2">
      <c r="A14" s="15" t="s">
        <v>54</v>
      </c>
      <c r="B14" s="16">
        <v>34</v>
      </c>
      <c r="C14" s="16">
        <v>45</v>
      </c>
      <c r="D14" s="17">
        <f t="shared" si="0"/>
        <v>11</v>
      </c>
      <c r="E14" s="18">
        <f t="shared" si="1"/>
        <v>11</v>
      </c>
      <c r="F14" s="46">
        <f t="shared" si="3"/>
        <v>0</v>
      </c>
      <c r="G14" s="14">
        <f t="shared" si="2"/>
        <v>45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55</v>
      </c>
      <c r="B15" s="16">
        <v>32</v>
      </c>
      <c r="C15" s="16">
        <v>45</v>
      </c>
      <c r="D15" s="17">
        <f t="shared" si="0"/>
        <v>13</v>
      </c>
      <c r="E15" s="18">
        <f t="shared" si="1"/>
        <v>13</v>
      </c>
      <c r="F15" s="46">
        <f t="shared" si="3"/>
        <v>0</v>
      </c>
      <c r="G15" s="14">
        <f t="shared" si="2"/>
        <v>45</v>
      </c>
      <c r="H15" s="5"/>
      <c r="I15" s="7" t="s">
        <v>266</v>
      </c>
      <c r="J15" s="7">
        <f>(SUMPRODUCT(D3:D48,D3:D48))/J2</f>
        <v>142.625</v>
      </c>
      <c r="K15" s="7">
        <f>(SUMPRODUCT(D51:D111,D51:D111))/K2</f>
        <v>470</v>
      </c>
      <c r="L15" s="5"/>
      <c r="M15" s="5"/>
      <c r="N15" s="5"/>
    </row>
    <row r="16" spans="1:14" ht="15.75" customHeight="1" x14ac:dyDescent="0.2">
      <c r="A16" s="15" t="s">
        <v>56</v>
      </c>
      <c r="B16" s="16">
        <v>31</v>
      </c>
      <c r="C16" s="16">
        <v>45</v>
      </c>
      <c r="D16" s="17">
        <f t="shared" si="0"/>
        <v>14</v>
      </c>
      <c r="E16" s="18">
        <f t="shared" si="1"/>
        <v>14</v>
      </c>
      <c r="F16" s="46">
        <f t="shared" si="3"/>
        <v>0</v>
      </c>
      <c r="G16" s="14">
        <f t="shared" si="2"/>
        <v>45</v>
      </c>
      <c r="H16" s="5"/>
      <c r="I16" s="7" t="s">
        <v>267</v>
      </c>
      <c r="J16" s="7">
        <f>ABS(1-J13)</f>
        <v>0.33624454148471616</v>
      </c>
      <c r="K16" s="7">
        <f>ABS(1-K13)</f>
        <v>0.36641661858049623</v>
      </c>
      <c r="L16" s="5"/>
      <c r="M16" s="5"/>
      <c r="N16" s="5"/>
    </row>
    <row r="17" spans="1:14" ht="15.75" customHeight="1" x14ac:dyDescent="0.2">
      <c r="A17" s="15" t="s">
        <v>57</v>
      </c>
      <c r="B17" s="16">
        <v>30</v>
      </c>
      <c r="C17" s="16">
        <v>45</v>
      </c>
      <c r="D17" s="17">
        <f t="shared" si="0"/>
        <v>15</v>
      </c>
      <c r="E17" s="18">
        <f t="shared" si="1"/>
        <v>15</v>
      </c>
      <c r="F17" s="46">
        <f t="shared" si="3"/>
        <v>0</v>
      </c>
      <c r="G17" s="14">
        <f t="shared" si="2"/>
        <v>45</v>
      </c>
      <c r="H17" s="5"/>
      <c r="I17" s="7" t="s">
        <v>287</v>
      </c>
      <c r="J17" s="26">
        <f>J2/J3</f>
        <v>1.2972972972972974</v>
      </c>
      <c r="K17" s="26">
        <f>K2/K3</f>
        <v>1.2</v>
      </c>
      <c r="L17" s="5"/>
      <c r="M17" s="5"/>
      <c r="N17" s="5"/>
    </row>
    <row r="18" spans="1:14" ht="15.75" customHeight="1" x14ac:dyDescent="0.2">
      <c r="A18" s="15" t="s">
        <v>58</v>
      </c>
      <c r="B18" s="16">
        <v>29</v>
      </c>
      <c r="C18" s="16">
        <v>40</v>
      </c>
      <c r="D18" s="17">
        <f t="shared" si="0"/>
        <v>11</v>
      </c>
      <c r="E18" s="18">
        <f t="shared" si="1"/>
        <v>11</v>
      </c>
      <c r="F18" s="46">
        <f t="shared" si="3"/>
        <v>5</v>
      </c>
      <c r="G18" s="14">
        <f t="shared" si="2"/>
        <v>40</v>
      </c>
      <c r="H18" s="5"/>
      <c r="I18" s="7" t="s">
        <v>314</v>
      </c>
      <c r="J18" s="26">
        <f>STDEV(F3:F48)</f>
        <v>3.5159439503299623</v>
      </c>
      <c r="K18" s="26">
        <f>STDEV(F51:F111)</f>
        <v>2.7910267839049085</v>
      </c>
      <c r="L18" s="5"/>
      <c r="M18" s="5"/>
      <c r="N18" s="5"/>
    </row>
    <row r="19" spans="1:14" ht="15.75" customHeight="1" x14ac:dyDescent="0.2">
      <c r="A19" s="15" t="s">
        <v>59</v>
      </c>
      <c r="B19" s="16">
        <v>27</v>
      </c>
      <c r="C19" s="16">
        <v>40</v>
      </c>
      <c r="D19" s="17">
        <f t="shared" si="0"/>
        <v>13</v>
      </c>
      <c r="E19" s="18">
        <f t="shared" si="1"/>
        <v>13</v>
      </c>
      <c r="F19" s="46">
        <f t="shared" si="3"/>
        <v>0</v>
      </c>
      <c r="G19" s="14">
        <f t="shared" si="2"/>
        <v>40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60</v>
      </c>
      <c r="B20" s="16">
        <v>26</v>
      </c>
      <c r="C20" s="16">
        <v>40</v>
      </c>
      <c r="D20" s="17">
        <f t="shared" si="0"/>
        <v>14</v>
      </c>
      <c r="E20" s="18">
        <f t="shared" si="1"/>
        <v>14</v>
      </c>
      <c r="F20" s="46">
        <f t="shared" si="3"/>
        <v>0</v>
      </c>
      <c r="G20" s="14">
        <f t="shared" si="2"/>
        <v>40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41285</v>
      </c>
      <c r="B21" s="16">
        <v>25</v>
      </c>
      <c r="C21" s="16">
        <v>40</v>
      </c>
      <c r="D21" s="17">
        <f t="shared" si="0"/>
        <v>15</v>
      </c>
      <c r="E21" s="18">
        <f t="shared" si="1"/>
        <v>15</v>
      </c>
      <c r="F21" s="46">
        <f t="shared" si="3"/>
        <v>0</v>
      </c>
      <c r="G21" s="14">
        <f t="shared" si="2"/>
        <v>40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41316</v>
      </c>
      <c r="B22" s="16">
        <v>23</v>
      </c>
      <c r="C22" s="16">
        <v>40</v>
      </c>
      <c r="D22" s="17">
        <f t="shared" si="0"/>
        <v>17</v>
      </c>
      <c r="E22" s="18">
        <f t="shared" si="1"/>
        <v>17</v>
      </c>
      <c r="F22" s="46">
        <f t="shared" si="3"/>
        <v>0</v>
      </c>
      <c r="G22" s="14">
        <f t="shared" si="2"/>
        <v>40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41344</v>
      </c>
      <c r="B23" s="16">
        <v>22</v>
      </c>
      <c r="C23" s="16">
        <v>40</v>
      </c>
      <c r="D23" s="17">
        <f t="shared" si="0"/>
        <v>18</v>
      </c>
      <c r="E23" s="18">
        <f t="shared" si="1"/>
        <v>18</v>
      </c>
      <c r="F23" s="46">
        <f t="shared" si="3"/>
        <v>0</v>
      </c>
      <c r="G23" s="14">
        <f t="shared" si="2"/>
        <v>40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41375</v>
      </c>
      <c r="B24" s="16">
        <v>21</v>
      </c>
      <c r="C24" s="16">
        <v>40</v>
      </c>
      <c r="D24" s="17">
        <f t="shared" si="0"/>
        <v>19</v>
      </c>
      <c r="E24" s="18">
        <f t="shared" si="1"/>
        <v>19</v>
      </c>
      <c r="F24" s="46">
        <f t="shared" si="3"/>
        <v>0</v>
      </c>
      <c r="G24" s="14">
        <f t="shared" si="2"/>
        <v>40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41405</v>
      </c>
      <c r="B25" s="16">
        <v>19</v>
      </c>
      <c r="C25" s="16">
        <v>34</v>
      </c>
      <c r="D25" s="17">
        <f t="shared" si="0"/>
        <v>15</v>
      </c>
      <c r="E25" s="18">
        <f t="shared" si="1"/>
        <v>15</v>
      </c>
      <c r="F25" s="46">
        <f t="shared" si="3"/>
        <v>6</v>
      </c>
      <c r="G25" s="14">
        <f t="shared" si="2"/>
        <v>34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41436</v>
      </c>
      <c r="B26" s="16">
        <v>18</v>
      </c>
      <c r="C26" s="16">
        <v>34</v>
      </c>
      <c r="D26" s="17">
        <f t="shared" si="0"/>
        <v>16</v>
      </c>
      <c r="E26" s="18">
        <f t="shared" si="1"/>
        <v>16</v>
      </c>
      <c r="F26" s="46">
        <f t="shared" si="3"/>
        <v>0</v>
      </c>
      <c r="G26" s="14">
        <f t="shared" si="2"/>
        <v>34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41466</v>
      </c>
      <c r="B27" s="16">
        <v>17</v>
      </c>
      <c r="C27" s="16">
        <v>34</v>
      </c>
      <c r="D27" s="17">
        <f t="shared" si="0"/>
        <v>17</v>
      </c>
      <c r="E27" s="18">
        <f t="shared" si="1"/>
        <v>17</v>
      </c>
      <c r="F27" s="46">
        <f t="shared" si="3"/>
        <v>0</v>
      </c>
      <c r="G27" s="14">
        <f t="shared" si="2"/>
        <v>34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41497</v>
      </c>
      <c r="B28" s="16">
        <v>16</v>
      </c>
      <c r="C28" s="16">
        <v>34</v>
      </c>
      <c r="D28" s="17">
        <f t="shared" si="0"/>
        <v>18</v>
      </c>
      <c r="E28" s="18">
        <f t="shared" si="1"/>
        <v>18</v>
      </c>
      <c r="F28" s="46">
        <f t="shared" si="3"/>
        <v>0</v>
      </c>
      <c r="G28" s="14">
        <f t="shared" si="2"/>
        <v>34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41528</v>
      </c>
      <c r="B29" s="16">
        <v>14</v>
      </c>
      <c r="C29" s="16">
        <v>34</v>
      </c>
      <c r="D29" s="17">
        <f t="shared" si="0"/>
        <v>20</v>
      </c>
      <c r="E29" s="18">
        <f t="shared" si="1"/>
        <v>20</v>
      </c>
      <c r="F29" s="46">
        <f t="shared" si="3"/>
        <v>0</v>
      </c>
      <c r="G29" s="14">
        <f t="shared" si="2"/>
        <v>34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41558</v>
      </c>
      <c r="B30" s="16">
        <v>13</v>
      </c>
      <c r="C30" s="16">
        <v>34</v>
      </c>
      <c r="D30" s="17">
        <f t="shared" si="0"/>
        <v>21</v>
      </c>
      <c r="E30" s="18">
        <f t="shared" si="1"/>
        <v>21</v>
      </c>
      <c r="F30" s="46">
        <f t="shared" si="3"/>
        <v>0</v>
      </c>
      <c r="G30" s="14">
        <f t="shared" si="2"/>
        <v>34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41589</v>
      </c>
      <c r="B31" s="16">
        <v>12</v>
      </c>
      <c r="C31" s="16">
        <v>34</v>
      </c>
      <c r="D31" s="17">
        <f t="shared" si="0"/>
        <v>22</v>
      </c>
      <c r="E31" s="18">
        <f t="shared" si="1"/>
        <v>22</v>
      </c>
      <c r="F31" s="46">
        <f t="shared" si="3"/>
        <v>0</v>
      </c>
      <c r="G31" s="14">
        <f t="shared" si="2"/>
        <v>34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41619</v>
      </c>
      <c r="B32" s="16">
        <v>10</v>
      </c>
      <c r="C32" s="16">
        <v>21</v>
      </c>
      <c r="D32" s="17">
        <f t="shared" si="0"/>
        <v>11</v>
      </c>
      <c r="E32" s="18">
        <f t="shared" si="1"/>
        <v>11</v>
      </c>
      <c r="F32" s="46">
        <f t="shared" si="3"/>
        <v>13</v>
      </c>
      <c r="G32" s="14">
        <f t="shared" si="2"/>
        <v>21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61</v>
      </c>
      <c r="B33" s="16">
        <v>9</v>
      </c>
      <c r="C33" s="16">
        <v>21</v>
      </c>
      <c r="D33" s="17">
        <f t="shared" si="0"/>
        <v>12</v>
      </c>
      <c r="E33" s="18">
        <f t="shared" si="1"/>
        <v>12</v>
      </c>
      <c r="F33" s="46">
        <f t="shared" si="3"/>
        <v>0</v>
      </c>
      <c r="G33" s="14">
        <f t="shared" si="2"/>
        <v>21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62</v>
      </c>
      <c r="B34" s="16">
        <v>8</v>
      </c>
      <c r="C34" s="16">
        <v>21</v>
      </c>
      <c r="D34" s="17">
        <f t="shared" si="0"/>
        <v>13</v>
      </c>
      <c r="E34" s="18">
        <f t="shared" si="1"/>
        <v>13</v>
      </c>
      <c r="F34" s="46">
        <f t="shared" si="3"/>
        <v>0</v>
      </c>
      <c r="G34" s="14">
        <f t="shared" si="2"/>
        <v>21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63</v>
      </c>
      <c r="B35" s="16">
        <v>6</v>
      </c>
      <c r="C35" s="16">
        <v>21</v>
      </c>
      <c r="D35" s="17">
        <f t="shared" si="0"/>
        <v>15</v>
      </c>
      <c r="E35" s="18">
        <f t="shared" si="1"/>
        <v>15</v>
      </c>
      <c r="F35" s="46">
        <f t="shared" si="3"/>
        <v>0</v>
      </c>
      <c r="G35" s="14">
        <f t="shared" si="2"/>
        <v>21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64</v>
      </c>
      <c r="B36" s="16">
        <v>5</v>
      </c>
      <c r="C36" s="16">
        <v>21</v>
      </c>
      <c r="D36" s="17">
        <f t="shared" si="0"/>
        <v>16</v>
      </c>
      <c r="E36" s="18">
        <f t="shared" si="1"/>
        <v>16</v>
      </c>
      <c r="F36" s="46">
        <f t="shared" si="3"/>
        <v>0</v>
      </c>
      <c r="G36" s="14">
        <f t="shared" si="2"/>
        <v>21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65</v>
      </c>
      <c r="B37" s="16">
        <v>4</v>
      </c>
      <c r="C37" s="16">
        <v>21</v>
      </c>
      <c r="D37" s="17">
        <f t="shared" si="0"/>
        <v>17</v>
      </c>
      <c r="E37" s="18">
        <f t="shared" si="1"/>
        <v>17</v>
      </c>
      <c r="F37" s="46">
        <f t="shared" si="3"/>
        <v>0</v>
      </c>
      <c r="G37" s="14">
        <f t="shared" si="2"/>
        <v>21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66</v>
      </c>
      <c r="B38" s="16">
        <v>3</v>
      </c>
      <c r="C38" s="16">
        <v>21</v>
      </c>
      <c r="D38" s="17">
        <f t="shared" si="0"/>
        <v>18</v>
      </c>
      <c r="E38" s="18">
        <f t="shared" si="1"/>
        <v>18</v>
      </c>
      <c r="F38" s="46">
        <f t="shared" si="3"/>
        <v>0</v>
      </c>
      <c r="G38" s="14">
        <f t="shared" si="2"/>
        <v>21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67</v>
      </c>
      <c r="B39" s="16">
        <v>1</v>
      </c>
      <c r="C39" s="16">
        <v>5</v>
      </c>
      <c r="D39" s="17">
        <f t="shared" si="0"/>
        <v>4</v>
      </c>
      <c r="E39" s="18">
        <f t="shared" si="1"/>
        <v>4</v>
      </c>
      <c r="F39" s="46">
        <f t="shared" si="3"/>
        <v>16</v>
      </c>
      <c r="G39" s="14">
        <f t="shared" si="2"/>
        <v>5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68</v>
      </c>
      <c r="B40" s="16">
        <v>0</v>
      </c>
      <c r="C40" s="16">
        <v>5</v>
      </c>
      <c r="D40" s="17">
        <f t="shared" si="0"/>
        <v>5</v>
      </c>
      <c r="E40" s="18">
        <f t="shared" si="1"/>
        <v>5</v>
      </c>
      <c r="F40" s="46">
        <f t="shared" si="3"/>
        <v>0</v>
      </c>
      <c r="G40" s="14">
        <f t="shared" si="2"/>
        <v>5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7"/>
      <c r="E44" s="10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 t="s">
        <v>7</v>
      </c>
      <c r="B51" s="16">
        <v>72</v>
      </c>
      <c r="C51" s="16">
        <v>72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72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 t="s">
        <v>8</v>
      </c>
      <c r="B52" s="16">
        <v>71</v>
      </c>
      <c r="C52" s="16">
        <v>72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72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 t="s">
        <v>9</v>
      </c>
      <c r="B53" s="16">
        <v>70</v>
      </c>
      <c r="C53" s="16">
        <v>72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72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 t="s">
        <v>10</v>
      </c>
      <c r="B54" s="16">
        <v>68</v>
      </c>
      <c r="C54" s="16">
        <v>72</v>
      </c>
      <c r="D54" s="17">
        <f t="shared" si="5"/>
        <v>4</v>
      </c>
      <c r="E54" s="18">
        <f t="shared" si="6"/>
        <v>4</v>
      </c>
      <c r="F54" s="46">
        <f t="shared" si="3"/>
        <v>0</v>
      </c>
      <c r="G54" s="14">
        <f t="shared" si="4"/>
        <v>72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 t="s">
        <v>11</v>
      </c>
      <c r="B55" s="16">
        <v>67</v>
      </c>
      <c r="C55" s="16">
        <v>71</v>
      </c>
      <c r="D55" s="17">
        <f t="shared" si="5"/>
        <v>4</v>
      </c>
      <c r="E55" s="18">
        <f t="shared" si="6"/>
        <v>4</v>
      </c>
      <c r="F55" s="46">
        <f t="shared" si="3"/>
        <v>1</v>
      </c>
      <c r="G55" s="14">
        <f t="shared" si="4"/>
        <v>71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 t="s">
        <v>12</v>
      </c>
      <c r="B56" s="16">
        <v>66</v>
      </c>
      <c r="C56" s="16">
        <v>71</v>
      </c>
      <c r="D56" s="17">
        <f t="shared" si="5"/>
        <v>5</v>
      </c>
      <c r="E56" s="18">
        <f t="shared" si="6"/>
        <v>5</v>
      </c>
      <c r="F56" s="46">
        <f t="shared" si="3"/>
        <v>0</v>
      </c>
      <c r="G56" s="14">
        <f t="shared" si="4"/>
        <v>71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41286</v>
      </c>
      <c r="B57" s="16">
        <v>65</v>
      </c>
      <c r="C57" s="16">
        <v>71</v>
      </c>
      <c r="D57" s="17">
        <f t="shared" si="5"/>
        <v>6</v>
      </c>
      <c r="E57" s="18">
        <f t="shared" si="6"/>
        <v>6</v>
      </c>
      <c r="F57" s="46">
        <f t="shared" si="3"/>
        <v>0</v>
      </c>
      <c r="G57" s="14">
        <f t="shared" si="4"/>
        <v>71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41317</v>
      </c>
      <c r="B58" s="16">
        <v>64</v>
      </c>
      <c r="C58" s="16">
        <v>71</v>
      </c>
      <c r="D58" s="17">
        <f t="shared" si="5"/>
        <v>7</v>
      </c>
      <c r="E58" s="18">
        <f t="shared" si="6"/>
        <v>7</v>
      </c>
      <c r="F58" s="46">
        <f t="shared" si="3"/>
        <v>0</v>
      </c>
      <c r="G58" s="14">
        <f t="shared" si="4"/>
        <v>71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41345</v>
      </c>
      <c r="B59" s="16">
        <v>62</v>
      </c>
      <c r="C59" s="16">
        <v>71</v>
      </c>
      <c r="D59" s="17">
        <f t="shared" si="5"/>
        <v>9</v>
      </c>
      <c r="E59" s="18">
        <f t="shared" si="6"/>
        <v>9</v>
      </c>
      <c r="F59" s="46">
        <f t="shared" si="3"/>
        <v>0</v>
      </c>
      <c r="G59" s="14">
        <f t="shared" si="4"/>
        <v>71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41376</v>
      </c>
      <c r="B60" s="16">
        <v>61</v>
      </c>
      <c r="C60" s="16">
        <v>71</v>
      </c>
      <c r="D60" s="17">
        <f t="shared" si="5"/>
        <v>10</v>
      </c>
      <c r="E60" s="18">
        <f t="shared" si="6"/>
        <v>10</v>
      </c>
      <c r="F60" s="46">
        <f t="shared" si="3"/>
        <v>0</v>
      </c>
      <c r="G60" s="14">
        <f t="shared" si="4"/>
        <v>71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41406</v>
      </c>
      <c r="B61" s="16">
        <v>60</v>
      </c>
      <c r="C61" s="16">
        <v>71</v>
      </c>
      <c r="D61" s="17">
        <f t="shared" si="5"/>
        <v>11</v>
      </c>
      <c r="E61" s="18">
        <f t="shared" si="6"/>
        <v>11</v>
      </c>
      <c r="F61" s="46">
        <f t="shared" si="3"/>
        <v>0</v>
      </c>
      <c r="G61" s="14">
        <f t="shared" si="4"/>
        <v>71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>
        <v>41437</v>
      </c>
      <c r="B62" s="16">
        <v>59</v>
      </c>
      <c r="C62" s="16">
        <v>71</v>
      </c>
      <c r="D62" s="17">
        <f t="shared" si="5"/>
        <v>12</v>
      </c>
      <c r="E62" s="18">
        <f t="shared" si="6"/>
        <v>12</v>
      </c>
      <c r="F62" s="46">
        <f t="shared" si="3"/>
        <v>0</v>
      </c>
      <c r="G62" s="14">
        <f t="shared" si="4"/>
        <v>71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>
        <v>41467</v>
      </c>
      <c r="B63" s="16">
        <v>58</v>
      </c>
      <c r="C63" s="16">
        <v>71</v>
      </c>
      <c r="D63" s="17">
        <f t="shared" si="5"/>
        <v>13</v>
      </c>
      <c r="E63" s="18">
        <f t="shared" si="6"/>
        <v>13</v>
      </c>
      <c r="F63" s="46">
        <f t="shared" si="3"/>
        <v>0</v>
      </c>
      <c r="G63" s="14">
        <f t="shared" si="4"/>
        <v>71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>
        <v>41498</v>
      </c>
      <c r="B64" s="16">
        <v>56</v>
      </c>
      <c r="C64" s="16">
        <v>71</v>
      </c>
      <c r="D64" s="17">
        <f t="shared" si="5"/>
        <v>15</v>
      </c>
      <c r="E64" s="18">
        <f t="shared" si="6"/>
        <v>15</v>
      </c>
      <c r="F64" s="46">
        <f t="shared" si="3"/>
        <v>0</v>
      </c>
      <c r="G64" s="14">
        <f t="shared" si="4"/>
        <v>71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>
        <v>41529</v>
      </c>
      <c r="B65" s="16">
        <v>55</v>
      </c>
      <c r="C65" s="16">
        <v>71</v>
      </c>
      <c r="D65" s="17">
        <f t="shared" si="5"/>
        <v>16</v>
      </c>
      <c r="E65" s="18">
        <f t="shared" si="6"/>
        <v>16</v>
      </c>
      <c r="F65" s="46">
        <f t="shared" si="3"/>
        <v>0</v>
      </c>
      <c r="G65" s="14">
        <f t="shared" si="4"/>
        <v>71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>
        <v>41559</v>
      </c>
      <c r="B66" s="16">
        <v>54</v>
      </c>
      <c r="C66" s="16">
        <v>71</v>
      </c>
      <c r="D66" s="17">
        <f t="shared" si="5"/>
        <v>17</v>
      </c>
      <c r="E66" s="18">
        <f t="shared" si="6"/>
        <v>17</v>
      </c>
      <c r="F66" s="46">
        <f t="shared" si="3"/>
        <v>0</v>
      </c>
      <c r="G66" s="14">
        <f t="shared" si="4"/>
        <v>71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>
        <v>41590</v>
      </c>
      <c r="B67" s="16">
        <v>53</v>
      </c>
      <c r="C67" s="16">
        <v>71</v>
      </c>
      <c r="D67" s="17">
        <f t="shared" si="5"/>
        <v>18</v>
      </c>
      <c r="E67" s="18">
        <f t="shared" si="6"/>
        <v>18</v>
      </c>
      <c r="F67" s="46">
        <f t="shared" si="3"/>
        <v>0</v>
      </c>
      <c r="G67" s="14">
        <f t="shared" si="4"/>
        <v>71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>
        <v>41620</v>
      </c>
      <c r="B68" s="16">
        <v>52</v>
      </c>
      <c r="C68" s="16">
        <v>71</v>
      </c>
      <c r="D68" s="17">
        <f t="shared" si="5"/>
        <v>19</v>
      </c>
      <c r="E68" s="18">
        <f t="shared" si="6"/>
        <v>19</v>
      </c>
      <c r="F68" s="46">
        <f t="shared" si="3"/>
        <v>0</v>
      </c>
      <c r="G68" s="14">
        <f t="shared" si="4"/>
        <v>71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13</v>
      </c>
      <c r="B69" s="16">
        <v>50</v>
      </c>
      <c r="C69" s="16">
        <v>71</v>
      </c>
      <c r="D69" s="17">
        <f t="shared" si="5"/>
        <v>21</v>
      </c>
      <c r="E69" s="18">
        <f t="shared" si="6"/>
        <v>21</v>
      </c>
      <c r="F69" s="46">
        <f t="shared" ref="F69:F111" si="7">IF(B68,C68-C69,"")</f>
        <v>0</v>
      </c>
      <c r="G69" s="14">
        <f t="shared" si="4"/>
        <v>71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14</v>
      </c>
      <c r="B70" s="16">
        <v>49</v>
      </c>
      <c r="C70" s="16">
        <v>71</v>
      </c>
      <c r="D70" s="17">
        <f t="shared" si="5"/>
        <v>22</v>
      </c>
      <c r="E70" s="18">
        <f t="shared" si="6"/>
        <v>22</v>
      </c>
      <c r="F70" s="46">
        <f t="shared" si="7"/>
        <v>0</v>
      </c>
      <c r="G70" s="14">
        <f t="shared" si="4"/>
        <v>71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15</v>
      </c>
      <c r="B71" s="16">
        <v>48</v>
      </c>
      <c r="C71" s="16">
        <v>71</v>
      </c>
      <c r="D71" s="17">
        <f t="shared" si="5"/>
        <v>23</v>
      </c>
      <c r="E71" s="18">
        <f t="shared" si="6"/>
        <v>23</v>
      </c>
      <c r="F71" s="46">
        <f t="shared" si="7"/>
        <v>0</v>
      </c>
      <c r="G71" s="14">
        <f t="shared" si="4"/>
        <v>71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16</v>
      </c>
      <c r="B72" s="16">
        <v>47</v>
      </c>
      <c r="C72" s="16">
        <v>71</v>
      </c>
      <c r="D72" s="17">
        <f t="shared" si="5"/>
        <v>24</v>
      </c>
      <c r="E72" s="18">
        <f t="shared" si="6"/>
        <v>24</v>
      </c>
      <c r="F72" s="46">
        <f t="shared" si="7"/>
        <v>0</v>
      </c>
      <c r="G72" s="14">
        <f t="shared" si="4"/>
        <v>71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17</v>
      </c>
      <c r="B73" s="16">
        <v>46</v>
      </c>
      <c r="C73" s="16">
        <v>69</v>
      </c>
      <c r="D73" s="17">
        <f t="shared" si="5"/>
        <v>23</v>
      </c>
      <c r="E73" s="18">
        <f t="shared" si="6"/>
        <v>23</v>
      </c>
      <c r="F73" s="46">
        <f t="shared" si="7"/>
        <v>2</v>
      </c>
      <c r="G73" s="14">
        <f t="shared" si="4"/>
        <v>69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18</v>
      </c>
      <c r="B74" s="16">
        <v>44</v>
      </c>
      <c r="C74" s="16">
        <v>69</v>
      </c>
      <c r="D74" s="17">
        <f t="shared" si="5"/>
        <v>25</v>
      </c>
      <c r="E74" s="18">
        <f t="shared" si="6"/>
        <v>25</v>
      </c>
      <c r="F74" s="46">
        <f t="shared" si="7"/>
        <v>0</v>
      </c>
      <c r="G74" s="14">
        <f t="shared" si="4"/>
        <v>69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19</v>
      </c>
      <c r="B75" s="16">
        <v>43</v>
      </c>
      <c r="C75" s="16">
        <v>69</v>
      </c>
      <c r="D75" s="17">
        <f t="shared" si="5"/>
        <v>26</v>
      </c>
      <c r="E75" s="18">
        <f t="shared" si="6"/>
        <v>26</v>
      </c>
      <c r="F75" s="46">
        <f t="shared" si="7"/>
        <v>0</v>
      </c>
      <c r="G75" s="14">
        <f t="shared" si="4"/>
        <v>69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20</v>
      </c>
      <c r="B76" s="16">
        <v>42</v>
      </c>
      <c r="C76" s="16">
        <v>68</v>
      </c>
      <c r="D76" s="17">
        <f t="shared" si="5"/>
        <v>26</v>
      </c>
      <c r="E76" s="18">
        <f t="shared" si="6"/>
        <v>26</v>
      </c>
      <c r="F76" s="46">
        <f t="shared" si="7"/>
        <v>1</v>
      </c>
      <c r="G76" s="14">
        <f t="shared" si="4"/>
        <v>68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21</v>
      </c>
      <c r="B77" s="16">
        <v>41</v>
      </c>
      <c r="C77" s="16">
        <v>68</v>
      </c>
      <c r="D77" s="17">
        <f t="shared" si="5"/>
        <v>27</v>
      </c>
      <c r="E77" s="18">
        <f t="shared" si="6"/>
        <v>27</v>
      </c>
      <c r="F77" s="46">
        <f t="shared" si="7"/>
        <v>0</v>
      </c>
      <c r="G77" s="14">
        <f t="shared" si="4"/>
        <v>68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22</v>
      </c>
      <c r="B78" s="16">
        <v>40</v>
      </c>
      <c r="C78" s="16">
        <v>68</v>
      </c>
      <c r="D78" s="17">
        <f t="shared" si="5"/>
        <v>28</v>
      </c>
      <c r="E78" s="18">
        <f t="shared" si="6"/>
        <v>28</v>
      </c>
      <c r="F78" s="46">
        <f t="shared" si="7"/>
        <v>0</v>
      </c>
      <c r="G78" s="14">
        <f t="shared" si="4"/>
        <v>68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23</v>
      </c>
      <c r="B79" s="16">
        <v>38</v>
      </c>
      <c r="C79" s="16">
        <v>68</v>
      </c>
      <c r="D79" s="17">
        <f t="shared" si="5"/>
        <v>30</v>
      </c>
      <c r="E79" s="18">
        <f t="shared" si="6"/>
        <v>30</v>
      </c>
      <c r="F79" s="46">
        <f t="shared" si="7"/>
        <v>0</v>
      </c>
      <c r="G79" s="14">
        <f t="shared" si="4"/>
        <v>68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</v>
      </c>
      <c r="B80" s="16">
        <v>37</v>
      </c>
      <c r="C80" s="16">
        <v>66</v>
      </c>
      <c r="D80" s="17">
        <f t="shared" si="5"/>
        <v>29</v>
      </c>
      <c r="E80" s="18">
        <f t="shared" si="6"/>
        <v>29</v>
      </c>
      <c r="F80" s="46">
        <f t="shared" si="7"/>
        <v>2</v>
      </c>
      <c r="G80" s="14">
        <f t="shared" si="4"/>
        <v>66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 t="s">
        <v>25</v>
      </c>
      <c r="B81" s="16">
        <v>36</v>
      </c>
      <c r="C81" s="16">
        <v>66</v>
      </c>
      <c r="D81" s="17">
        <f t="shared" si="5"/>
        <v>30</v>
      </c>
      <c r="E81" s="18">
        <f t="shared" si="6"/>
        <v>30</v>
      </c>
      <c r="F81" s="46">
        <f t="shared" si="7"/>
        <v>0</v>
      </c>
      <c r="G81" s="14">
        <f t="shared" si="4"/>
        <v>66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 t="s">
        <v>26</v>
      </c>
      <c r="B82" s="16">
        <v>35</v>
      </c>
      <c r="C82" s="16">
        <v>66</v>
      </c>
      <c r="D82" s="17">
        <f t="shared" si="5"/>
        <v>31</v>
      </c>
      <c r="E82" s="18">
        <f t="shared" si="6"/>
        <v>31</v>
      </c>
      <c r="F82" s="46">
        <f t="shared" si="7"/>
        <v>0</v>
      </c>
      <c r="G82" s="14">
        <f t="shared" si="4"/>
        <v>66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 t="s">
        <v>27</v>
      </c>
      <c r="B83" s="16">
        <v>34</v>
      </c>
      <c r="C83" s="16">
        <v>59</v>
      </c>
      <c r="D83" s="17">
        <f t="shared" si="5"/>
        <v>25</v>
      </c>
      <c r="E83" s="18">
        <f t="shared" si="6"/>
        <v>25</v>
      </c>
      <c r="F83" s="46">
        <f t="shared" si="7"/>
        <v>7</v>
      </c>
      <c r="G83" s="14">
        <f t="shared" si="4"/>
        <v>59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 t="s">
        <v>28</v>
      </c>
      <c r="B84" s="16">
        <v>32</v>
      </c>
      <c r="C84" s="16">
        <v>57</v>
      </c>
      <c r="D84" s="17">
        <f t="shared" si="5"/>
        <v>25</v>
      </c>
      <c r="E84" s="18">
        <f t="shared" si="6"/>
        <v>25</v>
      </c>
      <c r="F84" s="46">
        <f t="shared" si="7"/>
        <v>2</v>
      </c>
      <c r="G84" s="14">
        <f t="shared" si="4"/>
        <v>57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 t="s">
        <v>29</v>
      </c>
      <c r="B85" s="16">
        <v>31</v>
      </c>
      <c r="C85" s="16">
        <v>57</v>
      </c>
      <c r="D85" s="17">
        <f t="shared" si="5"/>
        <v>26</v>
      </c>
      <c r="E85" s="18">
        <f t="shared" si="6"/>
        <v>26</v>
      </c>
      <c r="F85" s="46">
        <f t="shared" si="7"/>
        <v>0</v>
      </c>
      <c r="G85" s="14">
        <f t="shared" si="4"/>
        <v>57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 t="s">
        <v>30</v>
      </c>
      <c r="B86" s="16">
        <v>30</v>
      </c>
      <c r="C86" s="16">
        <v>57</v>
      </c>
      <c r="D86" s="17">
        <f t="shared" si="5"/>
        <v>27</v>
      </c>
      <c r="E86" s="18">
        <f t="shared" si="6"/>
        <v>27</v>
      </c>
      <c r="F86" s="46">
        <f t="shared" si="7"/>
        <v>0</v>
      </c>
      <c r="G86" s="14">
        <f t="shared" si="4"/>
        <v>57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 t="s">
        <v>31</v>
      </c>
      <c r="B87" s="16">
        <v>29</v>
      </c>
      <c r="C87" s="16">
        <v>57</v>
      </c>
      <c r="D87" s="17">
        <f t="shared" si="5"/>
        <v>28</v>
      </c>
      <c r="E87" s="18">
        <f t="shared" si="6"/>
        <v>28</v>
      </c>
      <c r="F87" s="46">
        <f t="shared" si="7"/>
        <v>0</v>
      </c>
      <c r="G87" s="14">
        <f t="shared" si="4"/>
        <v>57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41640</v>
      </c>
      <c r="B88" s="16">
        <v>28</v>
      </c>
      <c r="C88" s="16">
        <v>57</v>
      </c>
      <c r="D88" s="17">
        <f t="shared" si="5"/>
        <v>29</v>
      </c>
      <c r="E88" s="18">
        <f t="shared" si="6"/>
        <v>29</v>
      </c>
      <c r="F88" s="46">
        <f t="shared" si="7"/>
        <v>0</v>
      </c>
      <c r="G88" s="14">
        <f t="shared" si="4"/>
        <v>57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41671</v>
      </c>
      <c r="B89" s="16">
        <v>26</v>
      </c>
      <c r="C89" s="16">
        <v>57</v>
      </c>
      <c r="D89" s="17">
        <f t="shared" si="5"/>
        <v>31</v>
      </c>
      <c r="E89" s="18">
        <f t="shared" si="6"/>
        <v>31</v>
      </c>
      <c r="F89" s="46">
        <f t="shared" si="7"/>
        <v>0</v>
      </c>
      <c r="G89" s="14">
        <f t="shared" si="4"/>
        <v>57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41699</v>
      </c>
      <c r="B90" s="16">
        <v>25</v>
      </c>
      <c r="C90" s="16">
        <v>57</v>
      </c>
      <c r="D90" s="17">
        <f t="shared" si="5"/>
        <v>32</v>
      </c>
      <c r="E90" s="18">
        <f t="shared" si="6"/>
        <v>32</v>
      </c>
      <c r="F90" s="46">
        <f t="shared" si="7"/>
        <v>0</v>
      </c>
      <c r="G90" s="14">
        <f t="shared" si="4"/>
        <v>57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41730</v>
      </c>
      <c r="B91" s="16">
        <v>24</v>
      </c>
      <c r="C91" s="16">
        <v>57</v>
      </c>
      <c r="D91" s="17">
        <f t="shared" si="5"/>
        <v>33</v>
      </c>
      <c r="E91" s="18">
        <f t="shared" si="6"/>
        <v>33</v>
      </c>
      <c r="F91" s="46">
        <f t="shared" si="7"/>
        <v>0</v>
      </c>
      <c r="G91" s="14">
        <f t="shared" si="4"/>
        <v>57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41760</v>
      </c>
      <c r="B92" s="16">
        <v>23</v>
      </c>
      <c r="C92" s="16">
        <v>55</v>
      </c>
      <c r="D92" s="17">
        <f t="shared" si="5"/>
        <v>32</v>
      </c>
      <c r="E92" s="18">
        <f t="shared" si="6"/>
        <v>32</v>
      </c>
      <c r="F92" s="46">
        <f t="shared" si="7"/>
        <v>2</v>
      </c>
      <c r="G92" s="14">
        <f t="shared" si="4"/>
        <v>55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>
        <v>41791</v>
      </c>
      <c r="B93" s="16">
        <v>22</v>
      </c>
      <c r="C93" s="16">
        <v>55</v>
      </c>
      <c r="D93" s="17">
        <f t="shared" si="5"/>
        <v>33</v>
      </c>
      <c r="E93" s="18">
        <f t="shared" si="6"/>
        <v>33</v>
      </c>
      <c r="F93" s="46">
        <f t="shared" si="7"/>
        <v>0</v>
      </c>
      <c r="G93" s="14">
        <f t="shared" si="4"/>
        <v>55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>
        <v>41821</v>
      </c>
      <c r="B94" s="16">
        <v>20</v>
      </c>
      <c r="C94" s="16">
        <v>55</v>
      </c>
      <c r="D94" s="17">
        <f t="shared" si="5"/>
        <v>35</v>
      </c>
      <c r="E94" s="18">
        <f t="shared" si="6"/>
        <v>35</v>
      </c>
      <c r="F94" s="46">
        <f t="shared" si="7"/>
        <v>0</v>
      </c>
      <c r="G94" s="14">
        <f t="shared" si="4"/>
        <v>55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>
        <v>41852</v>
      </c>
      <c r="B95" s="16">
        <v>19</v>
      </c>
      <c r="C95" s="16">
        <v>51</v>
      </c>
      <c r="D95" s="17">
        <f t="shared" si="5"/>
        <v>32</v>
      </c>
      <c r="E95" s="18">
        <f t="shared" si="6"/>
        <v>32</v>
      </c>
      <c r="F95" s="46">
        <f t="shared" si="7"/>
        <v>4</v>
      </c>
      <c r="G95" s="14">
        <f t="shared" si="4"/>
        <v>51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>
        <v>41883</v>
      </c>
      <c r="B96" s="16">
        <v>18</v>
      </c>
      <c r="C96" s="16">
        <v>51</v>
      </c>
      <c r="D96" s="17">
        <f t="shared" si="5"/>
        <v>33</v>
      </c>
      <c r="E96" s="18">
        <f t="shared" si="6"/>
        <v>33</v>
      </c>
      <c r="F96" s="46">
        <f t="shared" si="7"/>
        <v>0</v>
      </c>
      <c r="G96" s="14">
        <f t="shared" si="4"/>
        <v>51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>
        <v>41913</v>
      </c>
      <c r="B97" s="16">
        <v>17</v>
      </c>
      <c r="C97" s="16">
        <v>51</v>
      </c>
      <c r="D97" s="17">
        <f t="shared" si="5"/>
        <v>34</v>
      </c>
      <c r="E97" s="18">
        <f t="shared" si="6"/>
        <v>34</v>
      </c>
      <c r="F97" s="46">
        <f t="shared" si="7"/>
        <v>0</v>
      </c>
      <c r="G97" s="14">
        <f t="shared" si="4"/>
        <v>51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>
        <v>41944</v>
      </c>
      <c r="B98" s="16">
        <v>16</v>
      </c>
      <c r="C98" s="16">
        <v>51</v>
      </c>
      <c r="D98" s="17">
        <f t="shared" si="5"/>
        <v>35</v>
      </c>
      <c r="E98" s="18">
        <f t="shared" si="6"/>
        <v>35</v>
      </c>
      <c r="F98" s="46">
        <f t="shared" si="7"/>
        <v>0</v>
      </c>
      <c r="G98" s="14">
        <f t="shared" si="4"/>
        <v>51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>
        <v>41974</v>
      </c>
      <c r="B99" s="16">
        <v>14</v>
      </c>
      <c r="C99" s="16">
        <v>51</v>
      </c>
      <c r="D99" s="17">
        <f t="shared" si="5"/>
        <v>37</v>
      </c>
      <c r="E99" s="18">
        <f t="shared" si="6"/>
        <v>37</v>
      </c>
      <c r="F99" s="46">
        <f t="shared" si="7"/>
        <v>0</v>
      </c>
      <c r="G99" s="14">
        <f t="shared" si="4"/>
        <v>51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32</v>
      </c>
      <c r="B100" s="16">
        <v>13</v>
      </c>
      <c r="C100" s="16">
        <v>41</v>
      </c>
      <c r="D100" s="17">
        <f t="shared" si="5"/>
        <v>28</v>
      </c>
      <c r="E100" s="18">
        <f t="shared" si="6"/>
        <v>28</v>
      </c>
      <c r="F100" s="46">
        <f t="shared" si="7"/>
        <v>10</v>
      </c>
      <c r="G100" s="14">
        <f t="shared" si="4"/>
        <v>41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33</v>
      </c>
      <c r="B101" s="16">
        <v>12</v>
      </c>
      <c r="C101" s="16">
        <v>41</v>
      </c>
      <c r="D101" s="17">
        <f t="shared" si="5"/>
        <v>29</v>
      </c>
      <c r="E101" s="18">
        <f t="shared" si="6"/>
        <v>29</v>
      </c>
      <c r="F101" s="46">
        <f t="shared" si="7"/>
        <v>0</v>
      </c>
      <c r="G101" s="14">
        <f t="shared" si="4"/>
        <v>41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34</v>
      </c>
      <c r="B102" s="16">
        <v>11</v>
      </c>
      <c r="C102" s="16">
        <v>41</v>
      </c>
      <c r="D102" s="17">
        <f t="shared" si="5"/>
        <v>30</v>
      </c>
      <c r="E102" s="18">
        <f t="shared" si="6"/>
        <v>30</v>
      </c>
      <c r="F102" s="46">
        <f t="shared" si="7"/>
        <v>0</v>
      </c>
      <c r="G102" s="14">
        <f t="shared" si="4"/>
        <v>41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35</v>
      </c>
      <c r="B103" s="16">
        <v>10</v>
      </c>
      <c r="C103" s="16">
        <v>41</v>
      </c>
      <c r="D103" s="17">
        <f t="shared" si="5"/>
        <v>31</v>
      </c>
      <c r="E103" s="18">
        <f t="shared" si="6"/>
        <v>31</v>
      </c>
      <c r="F103" s="46">
        <f t="shared" si="7"/>
        <v>0</v>
      </c>
      <c r="G103" s="14">
        <f t="shared" si="4"/>
        <v>41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 t="s">
        <v>36</v>
      </c>
      <c r="B104" s="16">
        <v>8</v>
      </c>
      <c r="C104" s="16">
        <v>39</v>
      </c>
      <c r="D104" s="17">
        <f t="shared" ref="D104:D111" si="8">C104-B104</f>
        <v>31</v>
      </c>
      <c r="E104" s="18">
        <f t="shared" ref="E104:E111" si="9">IF(D104&gt;0,D104,0)</f>
        <v>31</v>
      </c>
      <c r="F104" s="46">
        <f t="shared" si="7"/>
        <v>2</v>
      </c>
      <c r="G104" s="14">
        <f t="shared" si="4"/>
        <v>39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 t="s">
        <v>37</v>
      </c>
      <c r="B105" s="16">
        <v>7</v>
      </c>
      <c r="C105" s="16">
        <v>27</v>
      </c>
      <c r="D105" s="17">
        <f t="shared" si="8"/>
        <v>20</v>
      </c>
      <c r="E105" s="18">
        <f t="shared" si="9"/>
        <v>20</v>
      </c>
      <c r="F105" s="46">
        <f t="shared" si="7"/>
        <v>12</v>
      </c>
      <c r="G105" s="14">
        <f t="shared" si="4"/>
        <v>27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 t="s">
        <v>38</v>
      </c>
      <c r="B106" s="16">
        <v>6</v>
      </c>
      <c r="C106" s="16">
        <v>27</v>
      </c>
      <c r="D106" s="17">
        <f t="shared" si="8"/>
        <v>21</v>
      </c>
      <c r="E106" s="18">
        <f t="shared" si="9"/>
        <v>21</v>
      </c>
      <c r="F106" s="46">
        <f t="shared" si="7"/>
        <v>0</v>
      </c>
      <c r="G106" s="14">
        <f t="shared" si="4"/>
        <v>27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 t="s">
        <v>39</v>
      </c>
      <c r="B107" s="16">
        <v>5</v>
      </c>
      <c r="C107" s="16">
        <v>15</v>
      </c>
      <c r="D107" s="17">
        <f t="shared" si="8"/>
        <v>10</v>
      </c>
      <c r="E107" s="18">
        <f t="shared" si="9"/>
        <v>10</v>
      </c>
      <c r="F107" s="46">
        <f t="shared" si="7"/>
        <v>12</v>
      </c>
      <c r="G107" s="14">
        <f t="shared" si="4"/>
        <v>15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 t="s">
        <v>40</v>
      </c>
      <c r="B108" s="16">
        <v>4</v>
      </c>
      <c r="C108" s="16">
        <v>8</v>
      </c>
      <c r="D108" s="17">
        <f t="shared" si="8"/>
        <v>4</v>
      </c>
      <c r="E108" s="18">
        <f t="shared" si="9"/>
        <v>4</v>
      </c>
      <c r="F108" s="46">
        <f t="shared" si="7"/>
        <v>7</v>
      </c>
      <c r="G108" s="14">
        <f t="shared" si="4"/>
        <v>8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 t="s">
        <v>41</v>
      </c>
      <c r="B109" s="16">
        <v>2</v>
      </c>
      <c r="C109" s="16">
        <v>5</v>
      </c>
      <c r="D109" s="17">
        <f t="shared" si="8"/>
        <v>3</v>
      </c>
      <c r="E109" s="18">
        <f t="shared" si="9"/>
        <v>3</v>
      </c>
      <c r="F109" s="46">
        <f t="shared" si="7"/>
        <v>3</v>
      </c>
      <c r="G109" s="14">
        <f t="shared" si="4"/>
        <v>5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 t="s">
        <v>42</v>
      </c>
      <c r="B110" s="16">
        <v>1</v>
      </c>
      <c r="C110" s="16">
        <v>3</v>
      </c>
      <c r="D110" s="17">
        <f t="shared" si="8"/>
        <v>2</v>
      </c>
      <c r="E110" s="18">
        <f t="shared" si="9"/>
        <v>2</v>
      </c>
      <c r="F110" s="46">
        <f t="shared" si="7"/>
        <v>2</v>
      </c>
      <c r="G110" s="14">
        <f t="shared" si="4"/>
        <v>3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 t="s">
        <v>43</v>
      </c>
      <c r="B111" s="16">
        <v>0</v>
      </c>
      <c r="C111" s="16">
        <v>0</v>
      </c>
      <c r="D111" s="17">
        <f t="shared" si="8"/>
        <v>0</v>
      </c>
      <c r="E111" s="18">
        <f t="shared" si="9"/>
        <v>0</v>
      </c>
      <c r="F111" s="46">
        <f t="shared" si="7"/>
        <v>3</v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E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60</v>
      </c>
      <c r="K2" s="7">
        <f>B51</f>
        <v>60</v>
      </c>
      <c r="L2" s="5"/>
      <c r="M2" s="5"/>
      <c r="N2" s="5"/>
    </row>
    <row r="3" spans="1:14" ht="15.75" customHeight="1" x14ac:dyDescent="0.2">
      <c r="A3" s="15">
        <v>41561</v>
      </c>
      <c r="B3" s="16">
        <v>60</v>
      </c>
      <c r="C3" s="16">
        <v>60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60</v>
      </c>
      <c r="H3" s="5"/>
      <c r="I3" s="6" t="s">
        <v>139</v>
      </c>
      <c r="J3" s="7">
        <f>COUNTIF(B3:B48,"&gt;0")</f>
        <v>37</v>
      </c>
      <c r="K3" s="7">
        <f>COUNTIF(B51:B111,"&gt;0")</f>
        <v>52</v>
      </c>
      <c r="L3" s="5"/>
      <c r="M3" s="5"/>
      <c r="N3" s="5"/>
    </row>
    <row r="4" spans="1:14" ht="15.75" customHeight="1" x14ac:dyDescent="0.2">
      <c r="A4" s="15" t="s">
        <v>44</v>
      </c>
      <c r="B4" s="16">
        <v>58</v>
      </c>
      <c r="C4" s="16">
        <v>60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60</v>
      </c>
      <c r="H4" s="5"/>
      <c r="I4" s="6" t="s">
        <v>2</v>
      </c>
      <c r="J4" s="7">
        <f>MAX(D3:D48)</f>
        <v>15</v>
      </c>
      <c r="K4" s="7">
        <f>MAX(D51:D111)</f>
        <v>19</v>
      </c>
      <c r="L4" s="5" t="s">
        <v>144</v>
      </c>
      <c r="M4" s="5"/>
      <c r="N4" s="5"/>
    </row>
    <row r="5" spans="1:14" ht="15.75" customHeight="1" x14ac:dyDescent="0.2">
      <c r="A5" s="15" t="s">
        <v>45</v>
      </c>
      <c r="B5" s="16">
        <v>57</v>
      </c>
      <c r="C5" s="16">
        <v>60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60</v>
      </c>
      <c r="H5" s="5"/>
      <c r="I5" s="6" t="s">
        <v>3</v>
      </c>
      <c r="J5" s="7">
        <f>MIN(D3:D48)</f>
        <v>-15</v>
      </c>
      <c r="K5" s="7">
        <f>MIN(D51:D111)</f>
        <v>-8</v>
      </c>
      <c r="L5" s="5" t="s">
        <v>145</v>
      </c>
      <c r="M5" s="5"/>
      <c r="N5" s="5"/>
    </row>
    <row r="6" spans="1:14" ht="15.75" customHeight="1" x14ac:dyDescent="0.2">
      <c r="A6" s="15" t="s">
        <v>46</v>
      </c>
      <c r="B6" s="16">
        <v>55</v>
      </c>
      <c r="C6" s="16">
        <v>60</v>
      </c>
      <c r="D6" s="17">
        <f t="shared" si="0"/>
        <v>5</v>
      </c>
      <c r="E6" s="18">
        <f t="shared" si="1"/>
        <v>5</v>
      </c>
      <c r="F6" s="46">
        <f t="shared" si="3"/>
        <v>0</v>
      </c>
      <c r="G6" s="14">
        <f t="shared" si="2"/>
        <v>60</v>
      </c>
      <c r="H6" s="5"/>
      <c r="I6" s="6" t="s">
        <v>4</v>
      </c>
      <c r="J6" s="7">
        <f>AVERAGE(D3:D48)</f>
        <v>0.29268292682926828</v>
      </c>
      <c r="K6" s="7">
        <f>AVERAGE(D51:D111)</f>
        <v>6.5471698113207548</v>
      </c>
      <c r="L6" s="5" t="s">
        <v>0</v>
      </c>
      <c r="M6" s="5"/>
      <c r="N6" s="5"/>
    </row>
    <row r="7" spans="1:14" ht="15.75" customHeight="1" x14ac:dyDescent="0.2">
      <c r="A7" s="15" t="s">
        <v>47</v>
      </c>
      <c r="B7" s="16">
        <v>54</v>
      </c>
      <c r="C7" s="16">
        <v>60</v>
      </c>
      <c r="D7" s="17">
        <f t="shared" si="0"/>
        <v>6</v>
      </c>
      <c r="E7" s="18">
        <f t="shared" si="1"/>
        <v>6</v>
      </c>
      <c r="F7" s="46">
        <f t="shared" si="3"/>
        <v>0</v>
      </c>
      <c r="G7" s="14">
        <f t="shared" si="2"/>
        <v>60</v>
      </c>
      <c r="H7" s="5"/>
      <c r="I7" s="6" t="s">
        <v>140</v>
      </c>
      <c r="J7" s="7">
        <f>STDEV(D3:D48)</f>
        <v>7.3186197552510688</v>
      </c>
      <c r="K7" s="7">
        <f>STDEV(D51:D111)</f>
        <v>7.9531465416473539</v>
      </c>
      <c r="L7" s="5" t="s">
        <v>191</v>
      </c>
      <c r="M7" s="5"/>
      <c r="N7" s="5"/>
    </row>
    <row r="8" spans="1:14" ht="15.75" customHeight="1" x14ac:dyDescent="0.2">
      <c r="A8" s="15" t="s">
        <v>48</v>
      </c>
      <c r="B8" s="16">
        <v>52</v>
      </c>
      <c r="C8" s="16">
        <v>60</v>
      </c>
      <c r="D8" s="17">
        <f t="shared" si="0"/>
        <v>8</v>
      </c>
      <c r="E8" s="18">
        <f t="shared" si="1"/>
        <v>8</v>
      </c>
      <c r="F8" s="46">
        <f t="shared" si="3"/>
        <v>0</v>
      </c>
      <c r="G8" s="14">
        <f t="shared" si="2"/>
        <v>60</v>
      </c>
      <c r="H8" s="5"/>
      <c r="I8" s="6" t="s">
        <v>5</v>
      </c>
      <c r="J8" s="8">
        <f>COUNTIF(E3:E48,"&gt;0")/J3</f>
        <v>0.54054054054054057</v>
      </c>
      <c r="K8" s="8">
        <f>COUNTIF(E51:E111,"&gt;0")/K3</f>
        <v>0.71153846153846156</v>
      </c>
      <c r="L8" s="5" t="s">
        <v>146</v>
      </c>
      <c r="M8" s="5"/>
      <c r="N8" s="5"/>
    </row>
    <row r="9" spans="1:14" ht="15.75" customHeight="1" x14ac:dyDescent="0.2">
      <c r="A9" s="15" t="s">
        <v>49</v>
      </c>
      <c r="B9" s="16">
        <v>50</v>
      </c>
      <c r="C9" s="16">
        <v>60</v>
      </c>
      <c r="D9" s="17">
        <f t="shared" si="0"/>
        <v>10</v>
      </c>
      <c r="E9" s="18">
        <f t="shared" si="1"/>
        <v>10</v>
      </c>
      <c r="F9" s="46">
        <f t="shared" si="3"/>
        <v>0</v>
      </c>
      <c r="G9" s="14">
        <f t="shared" si="2"/>
        <v>60</v>
      </c>
      <c r="H9" s="5"/>
      <c r="I9" s="6" t="s">
        <v>6</v>
      </c>
      <c r="J9" s="9">
        <f>SUM(E3:E48)</f>
        <v>125</v>
      </c>
      <c r="K9" s="10">
        <f>SUM(E51:E111)</f>
        <v>394</v>
      </c>
      <c r="L9" s="5" t="s">
        <v>147</v>
      </c>
      <c r="M9" s="5"/>
      <c r="N9" s="5"/>
    </row>
    <row r="10" spans="1:14" ht="15.75" customHeight="1" x14ac:dyDescent="0.2">
      <c r="A10" s="15" t="s">
        <v>50</v>
      </c>
      <c r="B10" s="16">
        <v>49</v>
      </c>
      <c r="C10" s="16">
        <v>60</v>
      </c>
      <c r="D10" s="17">
        <f t="shared" si="0"/>
        <v>11</v>
      </c>
      <c r="E10" s="18">
        <f t="shared" si="1"/>
        <v>11</v>
      </c>
      <c r="F10" s="46">
        <f t="shared" si="3"/>
        <v>0</v>
      </c>
      <c r="G10" s="14">
        <f t="shared" si="2"/>
        <v>60</v>
      </c>
      <c r="H10" s="5"/>
      <c r="I10" s="7" t="s">
        <v>69</v>
      </c>
      <c r="J10" s="7">
        <f>J9/J2</f>
        <v>2.0833333333333335</v>
      </c>
      <c r="K10" s="7">
        <f>K9/K2</f>
        <v>6.5666666666666664</v>
      </c>
      <c r="L10" s="5" t="s">
        <v>148</v>
      </c>
      <c r="M10" s="5"/>
      <c r="N10" s="5"/>
    </row>
    <row r="11" spans="1:14" ht="15.75" customHeight="1" x14ac:dyDescent="0.2">
      <c r="A11" s="15" t="s">
        <v>51</v>
      </c>
      <c r="B11" s="16">
        <v>47</v>
      </c>
      <c r="C11" s="16">
        <v>60</v>
      </c>
      <c r="D11" s="17">
        <f t="shared" si="0"/>
        <v>13</v>
      </c>
      <c r="E11" s="18">
        <f t="shared" si="1"/>
        <v>13</v>
      </c>
      <c r="F11" s="46">
        <f t="shared" si="3"/>
        <v>0</v>
      </c>
      <c r="G11" s="14">
        <f t="shared" si="2"/>
        <v>60</v>
      </c>
      <c r="H11" s="5"/>
      <c r="I11" s="7" t="s">
        <v>141</v>
      </c>
      <c r="J11" s="7">
        <f>SUM(C3:C48)/SUM(B3:B48)</f>
        <v>1.0105263157894737</v>
      </c>
      <c r="K11" s="7">
        <f>SUM(C51:C111)/SUM(B51:B111)</f>
        <v>1.2182389937106919</v>
      </c>
      <c r="L11" s="5" t="s">
        <v>149</v>
      </c>
      <c r="M11" s="5"/>
      <c r="N11" s="5"/>
    </row>
    <row r="12" spans="1:14" ht="15.75" customHeight="1" x14ac:dyDescent="0.2">
      <c r="A12" s="15" t="s">
        <v>52</v>
      </c>
      <c r="B12" s="16">
        <v>45</v>
      </c>
      <c r="C12" s="16">
        <v>60</v>
      </c>
      <c r="D12" s="17">
        <f t="shared" si="0"/>
        <v>15</v>
      </c>
      <c r="E12" s="18">
        <f t="shared" si="1"/>
        <v>15</v>
      </c>
      <c r="F12" s="46">
        <f t="shared" si="3"/>
        <v>0</v>
      </c>
      <c r="G12" s="14">
        <f t="shared" si="2"/>
        <v>60</v>
      </c>
      <c r="H12" s="5"/>
      <c r="I12" s="11" t="s">
        <v>142</v>
      </c>
      <c r="J12" s="7">
        <v>7.2</v>
      </c>
      <c r="K12" s="7">
        <v>7.3</v>
      </c>
      <c r="L12" s="5"/>
      <c r="M12" s="5"/>
      <c r="N12" s="5"/>
    </row>
    <row r="13" spans="1:14" ht="15.75" customHeight="1" x14ac:dyDescent="0.2">
      <c r="A13" s="15" t="s">
        <v>53</v>
      </c>
      <c r="B13" s="16">
        <v>44</v>
      </c>
      <c r="C13" s="16">
        <v>48</v>
      </c>
      <c r="D13" s="17">
        <f t="shared" si="0"/>
        <v>4</v>
      </c>
      <c r="E13" s="18">
        <f t="shared" si="1"/>
        <v>4</v>
      </c>
      <c r="F13" s="46">
        <f t="shared" si="3"/>
        <v>12</v>
      </c>
      <c r="G13" s="14">
        <f t="shared" si="2"/>
        <v>48</v>
      </c>
      <c r="H13" s="5"/>
      <c r="I13" s="7" t="s">
        <v>143</v>
      </c>
      <c r="J13" s="23">
        <f>1/J11</f>
        <v>0.98958333333333326</v>
      </c>
      <c r="K13" s="23">
        <f>1/K11</f>
        <v>0.82085699535363965</v>
      </c>
      <c r="L13" s="5"/>
      <c r="M13" s="5"/>
      <c r="N13" s="5"/>
    </row>
    <row r="14" spans="1:14" ht="15.75" customHeight="1" x14ac:dyDescent="0.2">
      <c r="A14" s="15" t="s">
        <v>54</v>
      </c>
      <c r="B14" s="16">
        <v>42</v>
      </c>
      <c r="C14" s="16">
        <v>48</v>
      </c>
      <c r="D14" s="17">
        <f t="shared" si="0"/>
        <v>6</v>
      </c>
      <c r="E14" s="18">
        <f t="shared" si="1"/>
        <v>6</v>
      </c>
      <c r="F14" s="46">
        <f t="shared" si="3"/>
        <v>0</v>
      </c>
      <c r="G14" s="14">
        <f t="shared" si="2"/>
        <v>48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55</v>
      </c>
      <c r="B15" s="16">
        <v>41</v>
      </c>
      <c r="C15" s="16">
        <v>48</v>
      </c>
      <c r="D15" s="17">
        <f t="shared" si="0"/>
        <v>7</v>
      </c>
      <c r="E15" s="18">
        <f t="shared" si="1"/>
        <v>7</v>
      </c>
      <c r="F15" s="46">
        <f t="shared" si="3"/>
        <v>0</v>
      </c>
      <c r="G15" s="14">
        <f t="shared" si="2"/>
        <v>48</v>
      </c>
      <c r="H15" s="5"/>
      <c r="I15" s="7" t="s">
        <v>266</v>
      </c>
      <c r="J15" s="7">
        <f>(SUMPRODUCT(D3:D48,D3:D48))/J2</f>
        <v>35.766666666666666</v>
      </c>
      <c r="K15" s="7">
        <f>(SUMPRODUCT(D51:D111,D51:D111))/K2</f>
        <v>92.683333333333337</v>
      </c>
      <c r="L15" s="5"/>
      <c r="M15" s="5"/>
      <c r="N15" s="5"/>
    </row>
    <row r="16" spans="1:14" ht="15.75" customHeight="1" x14ac:dyDescent="0.2">
      <c r="A16" s="15" t="s">
        <v>56</v>
      </c>
      <c r="B16" s="16">
        <v>39</v>
      </c>
      <c r="C16" s="16">
        <v>48</v>
      </c>
      <c r="D16" s="17">
        <f t="shared" si="0"/>
        <v>9</v>
      </c>
      <c r="E16" s="18">
        <f t="shared" si="1"/>
        <v>9</v>
      </c>
      <c r="F16" s="46">
        <f t="shared" si="3"/>
        <v>0</v>
      </c>
      <c r="G16" s="14">
        <f t="shared" si="2"/>
        <v>48</v>
      </c>
      <c r="H16" s="5"/>
      <c r="I16" s="7" t="s">
        <v>267</v>
      </c>
      <c r="J16" s="7">
        <f>ABS(1-J13)</f>
        <v>1.0416666666666741E-2</v>
      </c>
      <c r="K16" s="7">
        <f>ABS(1-K13)</f>
        <v>0.17914300464636035</v>
      </c>
      <c r="L16" s="5"/>
      <c r="M16" s="5"/>
      <c r="N16" s="5"/>
    </row>
    <row r="17" spans="1:14" ht="15.75" customHeight="1" x14ac:dyDescent="0.2">
      <c r="A17" s="15" t="s">
        <v>57</v>
      </c>
      <c r="B17" s="16">
        <v>37</v>
      </c>
      <c r="C17" s="16">
        <v>43</v>
      </c>
      <c r="D17" s="17">
        <f t="shared" si="0"/>
        <v>6</v>
      </c>
      <c r="E17" s="18">
        <f t="shared" si="1"/>
        <v>6</v>
      </c>
      <c r="F17" s="46">
        <f t="shared" si="3"/>
        <v>5</v>
      </c>
      <c r="G17" s="14">
        <f t="shared" si="2"/>
        <v>43</v>
      </c>
      <c r="H17" s="5"/>
      <c r="I17" s="7" t="s">
        <v>287</v>
      </c>
      <c r="J17" s="26">
        <f>J2/J3</f>
        <v>1.6216216216216217</v>
      </c>
      <c r="K17" s="26">
        <f>K2/K3</f>
        <v>1.1538461538461537</v>
      </c>
      <c r="L17" s="5"/>
      <c r="M17" s="5"/>
      <c r="N17" s="5"/>
    </row>
    <row r="18" spans="1:14" ht="15.75" customHeight="1" x14ac:dyDescent="0.2">
      <c r="A18" s="15" t="s">
        <v>58</v>
      </c>
      <c r="B18" s="16">
        <v>36</v>
      </c>
      <c r="C18" s="16">
        <v>36</v>
      </c>
      <c r="D18" s="17">
        <f t="shared" si="0"/>
        <v>0</v>
      </c>
      <c r="E18" s="18">
        <f t="shared" si="1"/>
        <v>0</v>
      </c>
      <c r="F18" s="46">
        <f t="shared" si="3"/>
        <v>7</v>
      </c>
      <c r="G18" s="14">
        <f t="shared" si="2"/>
        <v>36</v>
      </c>
      <c r="H18" s="5"/>
      <c r="I18" s="7" t="s">
        <v>314</v>
      </c>
      <c r="J18" s="26">
        <f>STDEV(F3:F48)</f>
        <v>3.2705804831400647</v>
      </c>
      <c r="K18" s="26">
        <f>STDEV(F51:F111)</f>
        <v>2.8342869480295638</v>
      </c>
      <c r="L18" s="5"/>
      <c r="M18" s="5"/>
      <c r="N18" s="5"/>
    </row>
    <row r="19" spans="1:14" ht="15.75" customHeight="1" x14ac:dyDescent="0.2">
      <c r="A19" s="15" t="s">
        <v>59</v>
      </c>
      <c r="B19" s="16">
        <v>34</v>
      </c>
      <c r="C19" s="16">
        <v>29</v>
      </c>
      <c r="D19" s="17">
        <f t="shared" si="0"/>
        <v>-5</v>
      </c>
      <c r="E19" s="18">
        <f t="shared" si="1"/>
        <v>0</v>
      </c>
      <c r="F19" s="46">
        <f t="shared" si="3"/>
        <v>7</v>
      </c>
      <c r="G19" s="14">
        <f t="shared" si="2"/>
        <v>34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60</v>
      </c>
      <c r="B20" s="16">
        <v>32</v>
      </c>
      <c r="C20" s="16">
        <v>17</v>
      </c>
      <c r="D20" s="17">
        <f t="shared" si="0"/>
        <v>-15</v>
      </c>
      <c r="E20" s="18">
        <f t="shared" si="1"/>
        <v>0</v>
      </c>
      <c r="F20" s="46">
        <f t="shared" si="3"/>
        <v>12</v>
      </c>
      <c r="G20" s="14">
        <f t="shared" si="2"/>
        <v>32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41285</v>
      </c>
      <c r="B21" s="16">
        <v>31</v>
      </c>
      <c r="C21" s="16">
        <v>17</v>
      </c>
      <c r="D21" s="17">
        <f t="shared" si="0"/>
        <v>-14</v>
      </c>
      <c r="E21" s="18">
        <f t="shared" si="1"/>
        <v>0</v>
      </c>
      <c r="F21" s="46">
        <f t="shared" si="3"/>
        <v>0</v>
      </c>
      <c r="G21" s="14">
        <f t="shared" si="2"/>
        <v>31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41316</v>
      </c>
      <c r="B22" s="16">
        <v>29</v>
      </c>
      <c r="C22" s="16">
        <v>17</v>
      </c>
      <c r="D22" s="17">
        <f t="shared" si="0"/>
        <v>-12</v>
      </c>
      <c r="E22" s="18">
        <f t="shared" si="1"/>
        <v>0</v>
      </c>
      <c r="F22" s="46">
        <f t="shared" si="3"/>
        <v>0</v>
      </c>
      <c r="G22" s="14">
        <f t="shared" si="2"/>
        <v>29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41344</v>
      </c>
      <c r="B23" s="16">
        <v>28</v>
      </c>
      <c r="C23" s="16">
        <v>17</v>
      </c>
      <c r="D23" s="17">
        <f t="shared" si="0"/>
        <v>-11</v>
      </c>
      <c r="E23" s="18">
        <f t="shared" si="1"/>
        <v>0</v>
      </c>
      <c r="F23" s="46">
        <f t="shared" si="3"/>
        <v>0</v>
      </c>
      <c r="G23" s="14">
        <f t="shared" si="2"/>
        <v>28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41375</v>
      </c>
      <c r="B24" s="16">
        <v>26</v>
      </c>
      <c r="C24" s="16">
        <v>17</v>
      </c>
      <c r="D24" s="17">
        <f t="shared" si="0"/>
        <v>-9</v>
      </c>
      <c r="E24" s="18">
        <f t="shared" si="1"/>
        <v>0</v>
      </c>
      <c r="F24" s="46">
        <f t="shared" si="3"/>
        <v>0</v>
      </c>
      <c r="G24" s="14">
        <f t="shared" si="2"/>
        <v>26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41405</v>
      </c>
      <c r="B25" s="16">
        <v>24</v>
      </c>
      <c r="C25" s="16">
        <v>17</v>
      </c>
      <c r="D25" s="17">
        <f t="shared" si="0"/>
        <v>-7</v>
      </c>
      <c r="E25" s="18">
        <f t="shared" si="1"/>
        <v>0</v>
      </c>
      <c r="F25" s="46">
        <f t="shared" si="3"/>
        <v>0</v>
      </c>
      <c r="G25" s="14">
        <f t="shared" si="2"/>
        <v>24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41436</v>
      </c>
      <c r="B26" s="16">
        <v>23</v>
      </c>
      <c r="C26" s="16">
        <v>17</v>
      </c>
      <c r="D26" s="17">
        <f t="shared" si="0"/>
        <v>-6</v>
      </c>
      <c r="E26" s="18">
        <f t="shared" si="1"/>
        <v>0</v>
      </c>
      <c r="F26" s="46">
        <f t="shared" si="3"/>
        <v>0</v>
      </c>
      <c r="G26" s="14">
        <f t="shared" si="2"/>
        <v>23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41466</v>
      </c>
      <c r="B27" s="16">
        <v>21</v>
      </c>
      <c r="C27" s="16">
        <v>12</v>
      </c>
      <c r="D27" s="17">
        <f t="shared" si="0"/>
        <v>-9</v>
      </c>
      <c r="E27" s="18">
        <f t="shared" si="1"/>
        <v>0</v>
      </c>
      <c r="F27" s="46">
        <f t="shared" si="3"/>
        <v>5</v>
      </c>
      <c r="G27" s="14">
        <f t="shared" si="2"/>
        <v>21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41497</v>
      </c>
      <c r="B28" s="16">
        <v>19</v>
      </c>
      <c r="C28" s="16">
        <v>12</v>
      </c>
      <c r="D28" s="17">
        <f t="shared" si="0"/>
        <v>-7</v>
      </c>
      <c r="E28" s="18">
        <f t="shared" si="1"/>
        <v>0</v>
      </c>
      <c r="F28" s="46">
        <f t="shared" si="3"/>
        <v>0</v>
      </c>
      <c r="G28" s="14">
        <f t="shared" si="2"/>
        <v>19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41528</v>
      </c>
      <c r="B29" s="16">
        <v>18</v>
      </c>
      <c r="C29" s="16">
        <v>12</v>
      </c>
      <c r="D29" s="17">
        <f t="shared" si="0"/>
        <v>-6</v>
      </c>
      <c r="E29" s="18">
        <f t="shared" si="1"/>
        <v>0</v>
      </c>
      <c r="F29" s="46">
        <f t="shared" si="3"/>
        <v>0</v>
      </c>
      <c r="G29" s="14">
        <f t="shared" si="2"/>
        <v>18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41558</v>
      </c>
      <c r="B30" s="16">
        <v>16</v>
      </c>
      <c r="C30" s="16">
        <v>12</v>
      </c>
      <c r="D30" s="17">
        <f t="shared" si="0"/>
        <v>-4</v>
      </c>
      <c r="E30" s="18">
        <f t="shared" si="1"/>
        <v>0</v>
      </c>
      <c r="F30" s="46">
        <f t="shared" si="3"/>
        <v>0</v>
      </c>
      <c r="G30" s="14">
        <f t="shared" si="2"/>
        <v>16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41589</v>
      </c>
      <c r="B31" s="16">
        <v>15</v>
      </c>
      <c r="C31" s="16">
        <v>12</v>
      </c>
      <c r="D31" s="17">
        <f t="shared" si="0"/>
        <v>-3</v>
      </c>
      <c r="E31" s="18">
        <f t="shared" si="1"/>
        <v>0</v>
      </c>
      <c r="F31" s="46">
        <f t="shared" si="3"/>
        <v>0</v>
      </c>
      <c r="G31" s="14">
        <f t="shared" si="2"/>
        <v>15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41619</v>
      </c>
      <c r="B32" s="16">
        <v>13</v>
      </c>
      <c r="C32" s="16">
        <v>12</v>
      </c>
      <c r="D32" s="17">
        <f t="shared" si="0"/>
        <v>-1</v>
      </c>
      <c r="E32" s="18">
        <f t="shared" si="1"/>
        <v>0</v>
      </c>
      <c r="F32" s="46">
        <f t="shared" si="3"/>
        <v>0</v>
      </c>
      <c r="G32" s="14">
        <f t="shared" si="2"/>
        <v>13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61</v>
      </c>
      <c r="B33" s="16">
        <v>11</v>
      </c>
      <c r="C33" s="16">
        <v>12</v>
      </c>
      <c r="D33" s="17">
        <f t="shared" si="0"/>
        <v>1</v>
      </c>
      <c r="E33" s="18">
        <f t="shared" si="1"/>
        <v>1</v>
      </c>
      <c r="F33" s="46">
        <f t="shared" si="3"/>
        <v>0</v>
      </c>
      <c r="G33" s="14">
        <f t="shared" si="2"/>
        <v>12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62</v>
      </c>
      <c r="B34" s="16">
        <v>10</v>
      </c>
      <c r="C34" s="16">
        <v>7</v>
      </c>
      <c r="D34" s="17">
        <f t="shared" si="0"/>
        <v>-3</v>
      </c>
      <c r="E34" s="18">
        <f t="shared" si="1"/>
        <v>0</v>
      </c>
      <c r="F34" s="46">
        <f t="shared" si="3"/>
        <v>5</v>
      </c>
      <c r="G34" s="14">
        <f t="shared" si="2"/>
        <v>10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63</v>
      </c>
      <c r="B35" s="16">
        <v>8</v>
      </c>
      <c r="C35" s="16">
        <v>7</v>
      </c>
      <c r="D35" s="17">
        <f t="shared" si="0"/>
        <v>-1</v>
      </c>
      <c r="E35" s="18">
        <f t="shared" si="1"/>
        <v>0</v>
      </c>
      <c r="F35" s="46">
        <f t="shared" si="3"/>
        <v>0</v>
      </c>
      <c r="G35" s="14">
        <f t="shared" si="2"/>
        <v>8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64</v>
      </c>
      <c r="B36" s="16">
        <v>6</v>
      </c>
      <c r="C36" s="16">
        <v>7</v>
      </c>
      <c r="D36" s="17">
        <f t="shared" si="0"/>
        <v>1</v>
      </c>
      <c r="E36" s="18">
        <f t="shared" si="1"/>
        <v>1</v>
      </c>
      <c r="F36" s="46">
        <f t="shared" si="3"/>
        <v>0</v>
      </c>
      <c r="G36" s="14">
        <f t="shared" si="2"/>
        <v>7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65</v>
      </c>
      <c r="B37" s="16">
        <v>5</v>
      </c>
      <c r="C37" s="16">
        <v>7</v>
      </c>
      <c r="D37" s="17">
        <f t="shared" si="0"/>
        <v>2</v>
      </c>
      <c r="E37" s="18">
        <f t="shared" si="1"/>
        <v>2</v>
      </c>
      <c r="F37" s="46">
        <f t="shared" si="3"/>
        <v>0</v>
      </c>
      <c r="G37" s="14">
        <f t="shared" si="2"/>
        <v>7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66</v>
      </c>
      <c r="B38" s="16">
        <v>3</v>
      </c>
      <c r="C38" s="16">
        <v>7</v>
      </c>
      <c r="D38" s="17">
        <f t="shared" si="0"/>
        <v>4</v>
      </c>
      <c r="E38" s="18">
        <f t="shared" si="1"/>
        <v>4</v>
      </c>
      <c r="F38" s="46">
        <f t="shared" si="3"/>
        <v>0</v>
      </c>
      <c r="G38" s="14">
        <f t="shared" si="2"/>
        <v>7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67</v>
      </c>
      <c r="B39" s="16">
        <v>2</v>
      </c>
      <c r="C39" s="16">
        <v>7</v>
      </c>
      <c r="D39" s="17">
        <f t="shared" si="0"/>
        <v>5</v>
      </c>
      <c r="E39" s="18">
        <f t="shared" si="1"/>
        <v>5</v>
      </c>
      <c r="F39" s="46">
        <f t="shared" si="3"/>
        <v>0</v>
      </c>
      <c r="G39" s="14">
        <f t="shared" si="2"/>
        <v>7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68</v>
      </c>
      <c r="B40" s="16">
        <v>0</v>
      </c>
      <c r="C40" s="16">
        <v>7</v>
      </c>
      <c r="D40" s="17">
        <f t="shared" si="0"/>
        <v>7</v>
      </c>
      <c r="E40" s="18">
        <f t="shared" si="1"/>
        <v>7</v>
      </c>
      <c r="F40" s="46">
        <f t="shared" si="3"/>
        <v>0</v>
      </c>
      <c r="G40" s="14">
        <f t="shared" si="2"/>
        <v>7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7"/>
      <c r="E44" s="10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41376</v>
      </c>
      <c r="B51" s="16">
        <v>60</v>
      </c>
      <c r="C51" s="16">
        <v>60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60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41406</v>
      </c>
      <c r="B52" s="16">
        <v>59</v>
      </c>
      <c r="C52" s="16">
        <v>51</v>
      </c>
      <c r="D52" s="17">
        <f t="shared" si="5"/>
        <v>-8</v>
      </c>
      <c r="E52" s="18">
        <f t="shared" si="6"/>
        <v>0</v>
      </c>
      <c r="F52" s="46">
        <f t="shared" si="3"/>
        <v>9</v>
      </c>
      <c r="G52" s="14">
        <f t="shared" si="4"/>
        <v>59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41437</v>
      </c>
      <c r="B53" s="16">
        <v>58</v>
      </c>
      <c r="C53" s="16">
        <v>51</v>
      </c>
      <c r="D53" s="17">
        <f t="shared" si="5"/>
        <v>-7</v>
      </c>
      <c r="E53" s="18">
        <f t="shared" si="6"/>
        <v>0</v>
      </c>
      <c r="F53" s="46">
        <f t="shared" si="3"/>
        <v>0</v>
      </c>
      <c r="G53" s="14">
        <f t="shared" si="4"/>
        <v>58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41467</v>
      </c>
      <c r="B54" s="16">
        <v>57</v>
      </c>
      <c r="C54" s="16">
        <v>51</v>
      </c>
      <c r="D54" s="17">
        <f t="shared" si="5"/>
        <v>-6</v>
      </c>
      <c r="E54" s="18">
        <f t="shared" si="6"/>
        <v>0</v>
      </c>
      <c r="F54" s="46">
        <f t="shared" si="3"/>
        <v>0</v>
      </c>
      <c r="G54" s="14">
        <f t="shared" si="4"/>
        <v>57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41498</v>
      </c>
      <c r="B55" s="16">
        <v>55</v>
      </c>
      <c r="C55" s="16">
        <v>51</v>
      </c>
      <c r="D55" s="17">
        <f t="shared" si="5"/>
        <v>-4</v>
      </c>
      <c r="E55" s="18">
        <f t="shared" si="6"/>
        <v>0</v>
      </c>
      <c r="F55" s="46">
        <f t="shared" si="3"/>
        <v>0</v>
      </c>
      <c r="G55" s="14">
        <f t="shared" si="4"/>
        <v>55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41529</v>
      </c>
      <c r="B56" s="16">
        <v>54</v>
      </c>
      <c r="C56" s="16">
        <v>51</v>
      </c>
      <c r="D56" s="17">
        <f t="shared" si="5"/>
        <v>-3</v>
      </c>
      <c r="E56" s="18">
        <f t="shared" si="6"/>
        <v>0</v>
      </c>
      <c r="F56" s="46">
        <f t="shared" si="3"/>
        <v>0</v>
      </c>
      <c r="G56" s="14">
        <f t="shared" si="4"/>
        <v>54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41559</v>
      </c>
      <c r="B57" s="16">
        <v>53</v>
      </c>
      <c r="C57" s="16">
        <v>51</v>
      </c>
      <c r="D57" s="17">
        <f t="shared" si="5"/>
        <v>-2</v>
      </c>
      <c r="E57" s="18">
        <f t="shared" si="6"/>
        <v>0</v>
      </c>
      <c r="F57" s="46">
        <f t="shared" si="3"/>
        <v>0</v>
      </c>
      <c r="G57" s="14">
        <f t="shared" si="4"/>
        <v>53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41590</v>
      </c>
      <c r="B58" s="16">
        <v>52</v>
      </c>
      <c r="C58" s="16">
        <v>51</v>
      </c>
      <c r="D58" s="17">
        <f t="shared" si="5"/>
        <v>-1</v>
      </c>
      <c r="E58" s="18">
        <f t="shared" si="6"/>
        <v>0</v>
      </c>
      <c r="F58" s="46">
        <f t="shared" si="3"/>
        <v>0</v>
      </c>
      <c r="G58" s="14">
        <f t="shared" si="4"/>
        <v>52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41620</v>
      </c>
      <c r="B59" s="16">
        <v>51</v>
      </c>
      <c r="C59" s="16">
        <v>47</v>
      </c>
      <c r="D59" s="17">
        <f t="shared" si="5"/>
        <v>-4</v>
      </c>
      <c r="E59" s="18">
        <f t="shared" si="6"/>
        <v>0</v>
      </c>
      <c r="F59" s="46">
        <f t="shared" si="3"/>
        <v>4</v>
      </c>
      <c r="G59" s="14">
        <f t="shared" si="4"/>
        <v>51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 t="s">
        <v>13</v>
      </c>
      <c r="B60" s="16">
        <v>50</v>
      </c>
      <c r="C60" s="16">
        <v>47</v>
      </c>
      <c r="D60" s="17">
        <f t="shared" si="5"/>
        <v>-3</v>
      </c>
      <c r="E60" s="18">
        <f t="shared" si="6"/>
        <v>0</v>
      </c>
      <c r="F60" s="46">
        <f t="shared" si="3"/>
        <v>0</v>
      </c>
      <c r="G60" s="14">
        <f t="shared" si="4"/>
        <v>50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 t="s">
        <v>14</v>
      </c>
      <c r="B61" s="16">
        <v>48</v>
      </c>
      <c r="C61" s="16">
        <v>47</v>
      </c>
      <c r="D61" s="17">
        <f t="shared" si="5"/>
        <v>-1</v>
      </c>
      <c r="E61" s="18">
        <f t="shared" si="6"/>
        <v>0</v>
      </c>
      <c r="F61" s="46">
        <f t="shared" si="3"/>
        <v>0</v>
      </c>
      <c r="G61" s="14">
        <f t="shared" si="4"/>
        <v>48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15</v>
      </c>
      <c r="B62" s="16">
        <v>47</v>
      </c>
      <c r="C62" s="16">
        <v>47</v>
      </c>
      <c r="D62" s="17">
        <f t="shared" si="5"/>
        <v>0</v>
      </c>
      <c r="E62" s="18">
        <f t="shared" si="6"/>
        <v>0</v>
      </c>
      <c r="F62" s="46">
        <f t="shared" si="3"/>
        <v>0</v>
      </c>
      <c r="G62" s="14">
        <f t="shared" si="4"/>
        <v>47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16</v>
      </c>
      <c r="B63" s="16">
        <v>46</v>
      </c>
      <c r="C63" s="16">
        <v>47</v>
      </c>
      <c r="D63" s="17">
        <f t="shared" si="5"/>
        <v>1</v>
      </c>
      <c r="E63" s="18">
        <f t="shared" si="6"/>
        <v>1</v>
      </c>
      <c r="F63" s="46">
        <f t="shared" si="3"/>
        <v>0</v>
      </c>
      <c r="G63" s="14">
        <f t="shared" si="4"/>
        <v>47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17</v>
      </c>
      <c r="B64" s="16">
        <v>45</v>
      </c>
      <c r="C64" s="16">
        <v>47</v>
      </c>
      <c r="D64" s="17">
        <f t="shared" si="5"/>
        <v>2</v>
      </c>
      <c r="E64" s="18">
        <f t="shared" si="6"/>
        <v>2</v>
      </c>
      <c r="F64" s="46">
        <f t="shared" si="3"/>
        <v>0</v>
      </c>
      <c r="G64" s="14">
        <f t="shared" si="4"/>
        <v>47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18</v>
      </c>
      <c r="B65" s="16">
        <v>44</v>
      </c>
      <c r="C65" s="16">
        <v>47</v>
      </c>
      <c r="D65" s="17">
        <f t="shared" si="5"/>
        <v>3</v>
      </c>
      <c r="E65" s="18">
        <f t="shared" si="6"/>
        <v>3</v>
      </c>
      <c r="F65" s="46">
        <f t="shared" si="3"/>
        <v>0</v>
      </c>
      <c r="G65" s="14">
        <f t="shared" si="4"/>
        <v>47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19</v>
      </c>
      <c r="B66" s="16">
        <v>43</v>
      </c>
      <c r="C66" s="16">
        <v>39</v>
      </c>
      <c r="D66" s="17">
        <f t="shared" si="5"/>
        <v>-4</v>
      </c>
      <c r="E66" s="18">
        <f t="shared" si="6"/>
        <v>0</v>
      </c>
      <c r="F66" s="46">
        <f t="shared" si="3"/>
        <v>8</v>
      </c>
      <c r="G66" s="14">
        <f t="shared" si="4"/>
        <v>43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20</v>
      </c>
      <c r="B67" s="16">
        <v>42</v>
      </c>
      <c r="C67" s="16">
        <v>39</v>
      </c>
      <c r="D67" s="17">
        <f t="shared" si="5"/>
        <v>-3</v>
      </c>
      <c r="E67" s="18">
        <f t="shared" si="6"/>
        <v>0</v>
      </c>
      <c r="F67" s="46">
        <f t="shared" si="3"/>
        <v>0</v>
      </c>
      <c r="G67" s="14">
        <f t="shared" si="4"/>
        <v>42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21</v>
      </c>
      <c r="B68" s="16">
        <v>40</v>
      </c>
      <c r="C68" s="16">
        <v>39</v>
      </c>
      <c r="D68" s="17">
        <f t="shared" si="5"/>
        <v>-1</v>
      </c>
      <c r="E68" s="18">
        <f t="shared" si="6"/>
        <v>0</v>
      </c>
      <c r="F68" s="46">
        <f t="shared" si="3"/>
        <v>0</v>
      </c>
      <c r="G68" s="14">
        <f t="shared" si="4"/>
        <v>40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22</v>
      </c>
      <c r="B69" s="16">
        <v>39</v>
      </c>
      <c r="C69" s="16">
        <v>39</v>
      </c>
      <c r="D69" s="17">
        <f t="shared" si="5"/>
        <v>0</v>
      </c>
      <c r="E69" s="18">
        <f t="shared" si="6"/>
        <v>0</v>
      </c>
      <c r="F69" s="46">
        <f t="shared" ref="F69:F111" si="7">IF(B68,C68-C69,"")</f>
        <v>0</v>
      </c>
      <c r="G69" s="14">
        <f t="shared" si="4"/>
        <v>39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23</v>
      </c>
      <c r="B70" s="16">
        <v>38</v>
      </c>
      <c r="C70" s="16">
        <v>39</v>
      </c>
      <c r="D70" s="17">
        <f t="shared" si="5"/>
        <v>1</v>
      </c>
      <c r="E70" s="18">
        <f t="shared" si="6"/>
        <v>1</v>
      </c>
      <c r="F70" s="46">
        <f t="shared" si="7"/>
        <v>0</v>
      </c>
      <c r="G70" s="14">
        <f t="shared" si="4"/>
        <v>39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24</v>
      </c>
      <c r="B71" s="16">
        <v>37</v>
      </c>
      <c r="C71" s="16">
        <v>39</v>
      </c>
      <c r="D71" s="17">
        <f t="shared" si="5"/>
        <v>2</v>
      </c>
      <c r="E71" s="18">
        <f t="shared" si="6"/>
        <v>2</v>
      </c>
      <c r="F71" s="46">
        <f t="shared" si="7"/>
        <v>0</v>
      </c>
      <c r="G71" s="14">
        <f t="shared" si="4"/>
        <v>39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25</v>
      </c>
      <c r="B72" s="16">
        <v>36</v>
      </c>
      <c r="C72" s="16">
        <v>39</v>
      </c>
      <c r="D72" s="17">
        <f t="shared" si="5"/>
        <v>3</v>
      </c>
      <c r="E72" s="18">
        <f t="shared" si="6"/>
        <v>3</v>
      </c>
      <c r="F72" s="46">
        <f t="shared" si="7"/>
        <v>0</v>
      </c>
      <c r="G72" s="14">
        <f t="shared" si="4"/>
        <v>39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26</v>
      </c>
      <c r="B73" s="16">
        <v>35</v>
      </c>
      <c r="C73" s="16">
        <v>39</v>
      </c>
      <c r="D73" s="17">
        <f t="shared" si="5"/>
        <v>4</v>
      </c>
      <c r="E73" s="18">
        <f t="shared" si="6"/>
        <v>4</v>
      </c>
      <c r="F73" s="46">
        <f t="shared" si="7"/>
        <v>0</v>
      </c>
      <c r="G73" s="14">
        <f t="shared" si="4"/>
        <v>39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27</v>
      </c>
      <c r="B74" s="16">
        <v>33</v>
      </c>
      <c r="C74" s="16">
        <v>39</v>
      </c>
      <c r="D74" s="17">
        <f t="shared" si="5"/>
        <v>6</v>
      </c>
      <c r="E74" s="18">
        <f t="shared" si="6"/>
        <v>6</v>
      </c>
      <c r="F74" s="46">
        <f t="shared" si="7"/>
        <v>0</v>
      </c>
      <c r="G74" s="14">
        <f t="shared" si="4"/>
        <v>39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28</v>
      </c>
      <c r="B75" s="16">
        <v>32</v>
      </c>
      <c r="C75" s="16">
        <v>39</v>
      </c>
      <c r="D75" s="17">
        <f t="shared" si="5"/>
        <v>7</v>
      </c>
      <c r="E75" s="18">
        <f t="shared" si="6"/>
        <v>7</v>
      </c>
      <c r="F75" s="46">
        <f t="shared" si="7"/>
        <v>0</v>
      </c>
      <c r="G75" s="14">
        <f t="shared" si="4"/>
        <v>39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29</v>
      </c>
      <c r="B76" s="16">
        <v>31</v>
      </c>
      <c r="C76" s="16">
        <v>39</v>
      </c>
      <c r="D76" s="17">
        <f t="shared" si="5"/>
        <v>8</v>
      </c>
      <c r="E76" s="18">
        <f t="shared" si="6"/>
        <v>8</v>
      </c>
      <c r="F76" s="46">
        <f t="shared" si="7"/>
        <v>0</v>
      </c>
      <c r="G76" s="14">
        <f t="shared" si="4"/>
        <v>39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30</v>
      </c>
      <c r="B77" s="16">
        <v>30</v>
      </c>
      <c r="C77" s="16">
        <v>39</v>
      </c>
      <c r="D77" s="17">
        <f t="shared" si="5"/>
        <v>9</v>
      </c>
      <c r="E77" s="18">
        <f t="shared" si="6"/>
        <v>9</v>
      </c>
      <c r="F77" s="46">
        <f t="shared" si="7"/>
        <v>0</v>
      </c>
      <c r="G77" s="14">
        <f t="shared" si="4"/>
        <v>39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31</v>
      </c>
      <c r="B78" s="16">
        <v>29</v>
      </c>
      <c r="C78" s="16">
        <v>39</v>
      </c>
      <c r="D78" s="17">
        <f t="shared" si="5"/>
        <v>10</v>
      </c>
      <c r="E78" s="18">
        <f t="shared" si="6"/>
        <v>10</v>
      </c>
      <c r="F78" s="46">
        <f t="shared" si="7"/>
        <v>0</v>
      </c>
      <c r="G78" s="14">
        <f t="shared" si="4"/>
        <v>39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>
        <v>41640</v>
      </c>
      <c r="B79" s="16">
        <v>28</v>
      </c>
      <c r="C79" s="16">
        <v>39</v>
      </c>
      <c r="D79" s="17">
        <f t="shared" si="5"/>
        <v>11</v>
      </c>
      <c r="E79" s="18">
        <f t="shared" si="6"/>
        <v>11</v>
      </c>
      <c r="F79" s="46">
        <f t="shared" si="7"/>
        <v>0</v>
      </c>
      <c r="G79" s="14">
        <f t="shared" si="4"/>
        <v>39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>
        <v>41671</v>
      </c>
      <c r="B80" s="16">
        <v>27</v>
      </c>
      <c r="C80" s="16">
        <v>39</v>
      </c>
      <c r="D80" s="17">
        <f t="shared" si="5"/>
        <v>12</v>
      </c>
      <c r="E80" s="18">
        <f t="shared" si="6"/>
        <v>12</v>
      </c>
      <c r="F80" s="46">
        <f t="shared" si="7"/>
        <v>0</v>
      </c>
      <c r="G80" s="14">
        <f t="shared" si="4"/>
        <v>39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41699</v>
      </c>
      <c r="B81" s="16">
        <v>25</v>
      </c>
      <c r="C81" s="16">
        <v>39</v>
      </c>
      <c r="D81" s="17">
        <f t="shared" si="5"/>
        <v>14</v>
      </c>
      <c r="E81" s="18">
        <f t="shared" si="6"/>
        <v>14</v>
      </c>
      <c r="F81" s="46">
        <f t="shared" si="7"/>
        <v>0</v>
      </c>
      <c r="G81" s="14">
        <f t="shared" si="4"/>
        <v>39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41730</v>
      </c>
      <c r="B82" s="16">
        <v>24</v>
      </c>
      <c r="C82" s="16">
        <v>39</v>
      </c>
      <c r="D82" s="17">
        <f t="shared" si="5"/>
        <v>15</v>
      </c>
      <c r="E82" s="18">
        <f t="shared" si="6"/>
        <v>15</v>
      </c>
      <c r="F82" s="46">
        <f t="shared" si="7"/>
        <v>0</v>
      </c>
      <c r="G82" s="14">
        <f t="shared" si="4"/>
        <v>39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41760</v>
      </c>
      <c r="B83" s="16">
        <v>23</v>
      </c>
      <c r="C83" s="16">
        <v>39</v>
      </c>
      <c r="D83" s="17">
        <f t="shared" si="5"/>
        <v>16</v>
      </c>
      <c r="E83" s="18">
        <f t="shared" si="6"/>
        <v>16</v>
      </c>
      <c r="F83" s="46">
        <f t="shared" si="7"/>
        <v>0</v>
      </c>
      <c r="G83" s="14">
        <f t="shared" si="4"/>
        <v>39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41791</v>
      </c>
      <c r="B84" s="16">
        <v>22</v>
      </c>
      <c r="C84" s="16">
        <v>39</v>
      </c>
      <c r="D84" s="17">
        <f t="shared" si="5"/>
        <v>17</v>
      </c>
      <c r="E84" s="18">
        <f t="shared" si="6"/>
        <v>17</v>
      </c>
      <c r="F84" s="46">
        <f t="shared" si="7"/>
        <v>0</v>
      </c>
      <c r="G84" s="14">
        <f t="shared" si="4"/>
        <v>39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41821</v>
      </c>
      <c r="B85" s="16">
        <v>21</v>
      </c>
      <c r="C85" s="16">
        <v>39</v>
      </c>
      <c r="D85" s="17">
        <f t="shared" si="5"/>
        <v>18</v>
      </c>
      <c r="E85" s="18">
        <f t="shared" si="6"/>
        <v>18</v>
      </c>
      <c r="F85" s="46">
        <f t="shared" si="7"/>
        <v>0</v>
      </c>
      <c r="G85" s="14">
        <f t="shared" si="4"/>
        <v>39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41852</v>
      </c>
      <c r="B86" s="16">
        <v>20</v>
      </c>
      <c r="C86" s="16">
        <v>39</v>
      </c>
      <c r="D86" s="17">
        <f t="shared" si="5"/>
        <v>19</v>
      </c>
      <c r="E86" s="18">
        <f t="shared" si="6"/>
        <v>19</v>
      </c>
      <c r="F86" s="46">
        <f t="shared" si="7"/>
        <v>0</v>
      </c>
      <c r="G86" s="14">
        <f t="shared" si="4"/>
        <v>39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41883</v>
      </c>
      <c r="B87" s="16">
        <v>18</v>
      </c>
      <c r="C87" s="16">
        <v>31</v>
      </c>
      <c r="D87" s="17">
        <f t="shared" si="5"/>
        <v>13</v>
      </c>
      <c r="E87" s="18">
        <f t="shared" si="6"/>
        <v>13</v>
      </c>
      <c r="F87" s="46">
        <f t="shared" si="7"/>
        <v>8</v>
      </c>
      <c r="G87" s="14">
        <f t="shared" si="4"/>
        <v>31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41913</v>
      </c>
      <c r="B88" s="16">
        <v>17</v>
      </c>
      <c r="C88" s="16">
        <v>31</v>
      </c>
      <c r="D88" s="17">
        <f t="shared" si="5"/>
        <v>14</v>
      </c>
      <c r="E88" s="18">
        <f t="shared" si="6"/>
        <v>14</v>
      </c>
      <c r="F88" s="46">
        <f t="shared" si="7"/>
        <v>0</v>
      </c>
      <c r="G88" s="14">
        <f t="shared" si="4"/>
        <v>31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41944</v>
      </c>
      <c r="B89" s="16">
        <v>16</v>
      </c>
      <c r="C89" s="16">
        <v>31</v>
      </c>
      <c r="D89" s="17">
        <f t="shared" si="5"/>
        <v>15</v>
      </c>
      <c r="E89" s="18">
        <f t="shared" si="6"/>
        <v>15</v>
      </c>
      <c r="F89" s="46">
        <f t="shared" si="7"/>
        <v>0</v>
      </c>
      <c r="G89" s="14">
        <f t="shared" si="4"/>
        <v>31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41974</v>
      </c>
      <c r="B90" s="16">
        <v>15</v>
      </c>
      <c r="C90" s="16">
        <v>31</v>
      </c>
      <c r="D90" s="17">
        <f t="shared" si="5"/>
        <v>16</v>
      </c>
      <c r="E90" s="18">
        <f t="shared" si="6"/>
        <v>16</v>
      </c>
      <c r="F90" s="46">
        <f t="shared" si="7"/>
        <v>0</v>
      </c>
      <c r="G90" s="14">
        <f t="shared" si="4"/>
        <v>31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 t="s">
        <v>32</v>
      </c>
      <c r="B91" s="16">
        <v>14</v>
      </c>
      <c r="C91" s="16">
        <v>31</v>
      </c>
      <c r="D91" s="17">
        <f t="shared" si="5"/>
        <v>17</v>
      </c>
      <c r="E91" s="18">
        <f t="shared" si="6"/>
        <v>17</v>
      </c>
      <c r="F91" s="46">
        <f t="shared" si="7"/>
        <v>0</v>
      </c>
      <c r="G91" s="14">
        <f t="shared" si="4"/>
        <v>31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 t="s">
        <v>33</v>
      </c>
      <c r="B92" s="16">
        <v>13</v>
      </c>
      <c r="C92" s="16">
        <v>31</v>
      </c>
      <c r="D92" s="17">
        <f t="shared" si="5"/>
        <v>18</v>
      </c>
      <c r="E92" s="18">
        <f t="shared" si="6"/>
        <v>18</v>
      </c>
      <c r="F92" s="46">
        <f t="shared" si="7"/>
        <v>0</v>
      </c>
      <c r="G92" s="14">
        <f t="shared" si="4"/>
        <v>31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34</v>
      </c>
      <c r="B93" s="16">
        <v>12</v>
      </c>
      <c r="C93" s="16">
        <v>31</v>
      </c>
      <c r="D93" s="17">
        <f t="shared" si="5"/>
        <v>19</v>
      </c>
      <c r="E93" s="18">
        <f t="shared" si="6"/>
        <v>19</v>
      </c>
      <c r="F93" s="46">
        <f t="shared" si="7"/>
        <v>0</v>
      </c>
      <c r="G93" s="14">
        <f t="shared" si="4"/>
        <v>31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35</v>
      </c>
      <c r="B94" s="16">
        <v>10</v>
      </c>
      <c r="C94" s="16">
        <v>19</v>
      </c>
      <c r="D94" s="17">
        <f t="shared" si="5"/>
        <v>9</v>
      </c>
      <c r="E94" s="18">
        <f t="shared" si="6"/>
        <v>9</v>
      </c>
      <c r="F94" s="46">
        <f t="shared" si="7"/>
        <v>12</v>
      </c>
      <c r="G94" s="14">
        <f t="shared" si="4"/>
        <v>19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36</v>
      </c>
      <c r="B95" s="16">
        <v>9</v>
      </c>
      <c r="C95" s="16">
        <v>19</v>
      </c>
      <c r="D95" s="17">
        <f t="shared" si="5"/>
        <v>10</v>
      </c>
      <c r="E95" s="18">
        <f t="shared" si="6"/>
        <v>10</v>
      </c>
      <c r="F95" s="46">
        <f t="shared" si="7"/>
        <v>0</v>
      </c>
      <c r="G95" s="14">
        <f t="shared" si="4"/>
        <v>19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37</v>
      </c>
      <c r="B96" s="16">
        <v>8</v>
      </c>
      <c r="C96" s="16">
        <v>19</v>
      </c>
      <c r="D96" s="17">
        <f t="shared" si="5"/>
        <v>11</v>
      </c>
      <c r="E96" s="18">
        <f t="shared" si="6"/>
        <v>11</v>
      </c>
      <c r="F96" s="46">
        <f t="shared" si="7"/>
        <v>0</v>
      </c>
      <c r="G96" s="14">
        <f t="shared" si="4"/>
        <v>19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38</v>
      </c>
      <c r="B97" s="16">
        <v>7</v>
      </c>
      <c r="C97" s="16">
        <v>19</v>
      </c>
      <c r="D97" s="17">
        <f t="shared" si="5"/>
        <v>12</v>
      </c>
      <c r="E97" s="18">
        <f t="shared" si="6"/>
        <v>12</v>
      </c>
      <c r="F97" s="46">
        <f t="shared" si="7"/>
        <v>0</v>
      </c>
      <c r="G97" s="14">
        <f t="shared" si="4"/>
        <v>19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39</v>
      </c>
      <c r="B98" s="16">
        <v>6</v>
      </c>
      <c r="C98" s="16">
        <v>19</v>
      </c>
      <c r="D98" s="17">
        <f t="shared" si="5"/>
        <v>13</v>
      </c>
      <c r="E98" s="18">
        <f t="shared" si="6"/>
        <v>13</v>
      </c>
      <c r="F98" s="46">
        <f t="shared" si="7"/>
        <v>0</v>
      </c>
      <c r="G98" s="14">
        <f t="shared" si="4"/>
        <v>19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40</v>
      </c>
      <c r="B99" s="16">
        <v>5</v>
      </c>
      <c r="C99" s="16">
        <v>19</v>
      </c>
      <c r="D99" s="17">
        <f t="shared" si="5"/>
        <v>14</v>
      </c>
      <c r="E99" s="18">
        <f t="shared" si="6"/>
        <v>14</v>
      </c>
      <c r="F99" s="46">
        <f t="shared" si="7"/>
        <v>0</v>
      </c>
      <c r="G99" s="14">
        <f t="shared" si="4"/>
        <v>19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41</v>
      </c>
      <c r="B100" s="16">
        <v>3</v>
      </c>
      <c r="C100" s="16">
        <v>19</v>
      </c>
      <c r="D100" s="17">
        <f t="shared" si="5"/>
        <v>16</v>
      </c>
      <c r="E100" s="18">
        <f t="shared" si="6"/>
        <v>16</v>
      </c>
      <c r="F100" s="46">
        <f t="shared" si="7"/>
        <v>0</v>
      </c>
      <c r="G100" s="14">
        <f t="shared" si="4"/>
        <v>19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42</v>
      </c>
      <c r="B101" s="16">
        <v>2</v>
      </c>
      <c r="C101" s="16">
        <v>13</v>
      </c>
      <c r="D101" s="17">
        <f t="shared" si="5"/>
        <v>11</v>
      </c>
      <c r="E101" s="18">
        <f t="shared" si="6"/>
        <v>11</v>
      </c>
      <c r="F101" s="46">
        <f t="shared" si="7"/>
        <v>6</v>
      </c>
      <c r="G101" s="14">
        <f t="shared" si="4"/>
        <v>13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43</v>
      </c>
      <c r="B102" s="16">
        <v>1</v>
      </c>
      <c r="C102" s="16">
        <v>5</v>
      </c>
      <c r="D102" s="17">
        <f t="shared" si="5"/>
        <v>4</v>
      </c>
      <c r="E102" s="18">
        <f t="shared" si="6"/>
        <v>4</v>
      </c>
      <c r="F102" s="46">
        <f t="shared" si="7"/>
        <v>8</v>
      </c>
      <c r="G102" s="14">
        <f t="shared" si="4"/>
        <v>5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70</v>
      </c>
      <c r="B103" s="16">
        <v>0</v>
      </c>
      <c r="C103" s="16">
        <v>4</v>
      </c>
      <c r="D103" s="17">
        <f t="shared" si="5"/>
        <v>4</v>
      </c>
      <c r="E103" s="18">
        <f t="shared" si="6"/>
        <v>4</v>
      </c>
      <c r="F103" s="46">
        <f t="shared" si="7"/>
        <v>1</v>
      </c>
      <c r="G103" s="14">
        <f t="shared" si="4"/>
        <v>4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/>
      <c r="E104" s="18"/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/>
      <c r="E105" s="18"/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/>
      <c r="E106" s="18"/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/>
      <c r="E107" s="18"/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/>
      <c r="E108" s="18"/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/>
      <c r="E109" s="18"/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/>
      <c r="E110" s="18"/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/>
      <c r="E111" s="18"/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48</v>
      </c>
      <c r="K2" s="7">
        <f>B51</f>
        <v>72</v>
      </c>
      <c r="L2" s="5"/>
      <c r="M2" s="5"/>
      <c r="N2" s="5"/>
    </row>
    <row r="3" spans="1:14" ht="15.75" customHeight="1" x14ac:dyDescent="0.2">
      <c r="A3" s="15">
        <v>41561</v>
      </c>
      <c r="B3" s="16">
        <v>48</v>
      </c>
      <c r="C3" s="16">
        <v>48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48</v>
      </c>
      <c r="H3" s="5"/>
      <c r="I3" s="6" t="s">
        <v>139</v>
      </c>
      <c r="J3" s="7">
        <f>COUNTIF(B3:B48,"&gt;0")</f>
        <v>37</v>
      </c>
      <c r="K3" s="7">
        <f>COUNTIF(B51:B111,"&gt;0")</f>
        <v>60</v>
      </c>
      <c r="L3" s="5"/>
      <c r="M3" s="5"/>
      <c r="N3" s="5"/>
    </row>
    <row r="4" spans="1:14" ht="15.75" customHeight="1" x14ac:dyDescent="0.2">
      <c r="A4" s="15" t="s">
        <v>44</v>
      </c>
      <c r="B4" s="16">
        <v>47</v>
      </c>
      <c r="C4" s="16">
        <v>48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48</v>
      </c>
      <c r="H4" s="5"/>
      <c r="I4" s="6" t="s">
        <v>2</v>
      </c>
      <c r="J4" s="7">
        <f>MAX(D3:D48)</f>
        <v>25</v>
      </c>
      <c r="K4" s="7">
        <f>MAX(D51:D111)</f>
        <v>21</v>
      </c>
      <c r="L4" s="5" t="s">
        <v>144</v>
      </c>
      <c r="M4" s="5"/>
      <c r="N4" s="5"/>
    </row>
    <row r="5" spans="1:14" ht="15.75" customHeight="1" x14ac:dyDescent="0.2">
      <c r="A5" s="15" t="s">
        <v>45</v>
      </c>
      <c r="B5" s="16">
        <v>45</v>
      </c>
      <c r="C5" s="16">
        <v>48</v>
      </c>
      <c r="D5" s="17">
        <f t="shared" si="0"/>
        <v>3</v>
      </c>
      <c r="E5" s="18">
        <f t="shared" si="1"/>
        <v>3</v>
      </c>
      <c r="F5" s="46">
        <f t="shared" ref="F5:F68" si="3">IF(B4,C4-C5,"")</f>
        <v>0</v>
      </c>
      <c r="G5" s="14">
        <f t="shared" si="2"/>
        <v>48</v>
      </c>
      <c r="H5" s="5"/>
      <c r="I5" s="6" t="s">
        <v>3</v>
      </c>
      <c r="J5" s="7">
        <f>MIN(D3:D48)</f>
        <v>0</v>
      </c>
      <c r="K5" s="7">
        <f>MIN(D51:D111)</f>
        <v>-3</v>
      </c>
      <c r="L5" s="5" t="s">
        <v>145</v>
      </c>
      <c r="M5" s="5"/>
      <c r="N5" s="5"/>
    </row>
    <row r="6" spans="1:14" ht="15.75" customHeight="1" x14ac:dyDescent="0.2">
      <c r="A6" s="15" t="s">
        <v>46</v>
      </c>
      <c r="B6" s="16">
        <v>44</v>
      </c>
      <c r="C6" s="16">
        <v>48</v>
      </c>
      <c r="D6" s="17">
        <f t="shared" si="0"/>
        <v>4</v>
      </c>
      <c r="E6" s="18">
        <f t="shared" si="1"/>
        <v>4</v>
      </c>
      <c r="F6" s="46">
        <f t="shared" si="3"/>
        <v>0</v>
      </c>
      <c r="G6" s="14">
        <f t="shared" si="2"/>
        <v>48</v>
      </c>
      <c r="H6" s="5"/>
      <c r="I6" s="6" t="s">
        <v>4</v>
      </c>
      <c r="J6" s="7">
        <f>AVERAGE(D3:D48)</f>
        <v>12</v>
      </c>
      <c r="K6" s="7">
        <f>AVERAGE(D51:D111)</f>
        <v>7.557377049180328</v>
      </c>
      <c r="L6" s="5" t="s">
        <v>0</v>
      </c>
      <c r="M6" s="5"/>
      <c r="N6" s="5"/>
    </row>
    <row r="7" spans="1:14" ht="15.75" customHeight="1" x14ac:dyDescent="0.2">
      <c r="A7" s="15" t="s">
        <v>47</v>
      </c>
      <c r="B7" s="16">
        <v>43</v>
      </c>
      <c r="C7" s="16">
        <v>48</v>
      </c>
      <c r="D7" s="17">
        <f t="shared" si="0"/>
        <v>5</v>
      </c>
      <c r="E7" s="18">
        <f t="shared" si="1"/>
        <v>5</v>
      </c>
      <c r="F7" s="46">
        <f t="shared" si="3"/>
        <v>0</v>
      </c>
      <c r="G7" s="14">
        <f t="shared" si="2"/>
        <v>48</v>
      </c>
      <c r="H7" s="5"/>
      <c r="I7" s="6" t="s">
        <v>140</v>
      </c>
      <c r="J7" s="7">
        <f>STDEV(D3:D48)</f>
        <v>7.7103826104804947</v>
      </c>
      <c r="K7" s="7">
        <f>STDEV(D51:D111)</f>
        <v>5.9652454270938824</v>
      </c>
      <c r="L7" s="5" t="s">
        <v>191</v>
      </c>
      <c r="M7" s="5"/>
      <c r="N7" s="5"/>
    </row>
    <row r="8" spans="1:14" ht="15.75" customHeight="1" x14ac:dyDescent="0.2">
      <c r="A8" s="15" t="s">
        <v>48</v>
      </c>
      <c r="B8" s="16">
        <v>42</v>
      </c>
      <c r="C8" s="16">
        <v>48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48</v>
      </c>
      <c r="H8" s="5"/>
      <c r="I8" s="6" t="s">
        <v>5</v>
      </c>
      <c r="J8" s="8">
        <f>COUNTIF(E3:E48,"&gt;0")/J3</f>
        <v>1</v>
      </c>
      <c r="K8" s="8">
        <f>COUNTIF(E51:E111,"&gt;0")/K3</f>
        <v>0.85</v>
      </c>
      <c r="L8" s="5" t="s">
        <v>146</v>
      </c>
      <c r="M8" s="5"/>
      <c r="N8" s="5"/>
    </row>
    <row r="9" spans="1:14" ht="15.75" customHeight="1" x14ac:dyDescent="0.2">
      <c r="A9" s="15" t="s">
        <v>49</v>
      </c>
      <c r="B9" s="16">
        <v>40</v>
      </c>
      <c r="C9" s="16">
        <v>48</v>
      </c>
      <c r="D9" s="17">
        <f t="shared" si="0"/>
        <v>8</v>
      </c>
      <c r="E9" s="18">
        <f t="shared" si="1"/>
        <v>8</v>
      </c>
      <c r="F9" s="46">
        <f t="shared" si="3"/>
        <v>0</v>
      </c>
      <c r="G9" s="14">
        <f t="shared" si="2"/>
        <v>48</v>
      </c>
      <c r="H9" s="5"/>
      <c r="I9" s="6" t="s">
        <v>6</v>
      </c>
      <c r="J9" s="9">
        <f>SUM(E3:E48)</f>
        <v>492</v>
      </c>
      <c r="K9" s="10">
        <f>SUM(E51:E111)</f>
        <v>474</v>
      </c>
      <c r="L9" s="5" t="s">
        <v>147</v>
      </c>
      <c r="M9" s="5"/>
      <c r="N9" s="5"/>
    </row>
    <row r="10" spans="1:14" ht="15.75" customHeight="1" x14ac:dyDescent="0.2">
      <c r="A10" s="15" t="s">
        <v>50</v>
      </c>
      <c r="B10" s="16">
        <v>39</v>
      </c>
      <c r="C10" s="16">
        <v>48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48</v>
      </c>
      <c r="H10" s="5"/>
      <c r="I10" s="7" t="s">
        <v>69</v>
      </c>
      <c r="J10" s="7">
        <f>J9/J2</f>
        <v>10.25</v>
      </c>
      <c r="K10" s="7">
        <f>K9/K2</f>
        <v>6.583333333333333</v>
      </c>
      <c r="L10" s="5" t="s">
        <v>148</v>
      </c>
      <c r="M10" s="5"/>
      <c r="N10" s="5"/>
    </row>
    <row r="11" spans="1:14" ht="15.75" customHeight="1" x14ac:dyDescent="0.2">
      <c r="A11" s="15" t="s">
        <v>51</v>
      </c>
      <c r="B11" s="16">
        <v>38</v>
      </c>
      <c r="C11" s="16">
        <v>48</v>
      </c>
      <c r="D11" s="17">
        <f t="shared" si="0"/>
        <v>10</v>
      </c>
      <c r="E11" s="18">
        <f t="shared" si="1"/>
        <v>10</v>
      </c>
      <c r="F11" s="46">
        <f t="shared" si="3"/>
        <v>0</v>
      </c>
      <c r="G11" s="14">
        <f t="shared" si="2"/>
        <v>48</v>
      </c>
      <c r="H11" s="5"/>
      <c r="I11" s="7" t="s">
        <v>141</v>
      </c>
      <c r="J11" s="7">
        <f>SUM(C3:C48)/SUM(B3:B48)</f>
        <v>1.5394736842105263</v>
      </c>
      <c r="K11" s="7">
        <f>SUM(C51:C111)/SUM(B51:B111)</f>
        <v>1.2099271402550091</v>
      </c>
      <c r="L11" s="5" t="s">
        <v>149</v>
      </c>
      <c r="M11" s="5"/>
      <c r="N11" s="5"/>
    </row>
    <row r="12" spans="1:14" ht="15.75" customHeight="1" x14ac:dyDescent="0.2">
      <c r="A12" s="15" t="s">
        <v>52</v>
      </c>
      <c r="B12" s="16">
        <v>36</v>
      </c>
      <c r="C12" s="16">
        <v>48</v>
      </c>
      <c r="D12" s="17">
        <f t="shared" si="0"/>
        <v>12</v>
      </c>
      <c r="E12" s="18">
        <f t="shared" si="1"/>
        <v>12</v>
      </c>
      <c r="F12" s="46">
        <f t="shared" si="3"/>
        <v>0</v>
      </c>
      <c r="G12" s="14">
        <f t="shared" si="2"/>
        <v>48</v>
      </c>
      <c r="H12" s="5"/>
      <c r="I12" s="11" t="s">
        <v>142</v>
      </c>
      <c r="J12" s="7">
        <v>8.6</v>
      </c>
      <c r="K12" s="7">
        <v>9.4</v>
      </c>
      <c r="L12" s="5"/>
      <c r="M12" s="5"/>
      <c r="N12" s="5"/>
    </row>
    <row r="13" spans="1:14" ht="15.75" customHeight="1" x14ac:dyDescent="0.2">
      <c r="A13" s="15" t="s">
        <v>53</v>
      </c>
      <c r="B13" s="16">
        <v>35</v>
      </c>
      <c r="C13" s="16">
        <v>48</v>
      </c>
      <c r="D13" s="17">
        <f t="shared" si="0"/>
        <v>13</v>
      </c>
      <c r="E13" s="18">
        <f t="shared" si="1"/>
        <v>13</v>
      </c>
      <c r="F13" s="46">
        <f t="shared" si="3"/>
        <v>0</v>
      </c>
      <c r="G13" s="14">
        <f t="shared" si="2"/>
        <v>48</v>
      </c>
      <c r="H13" s="5"/>
      <c r="I13" s="7" t="s">
        <v>143</v>
      </c>
      <c r="J13" s="23">
        <f>1/J11</f>
        <v>0.6495726495726496</v>
      </c>
      <c r="K13" s="23">
        <f>1/K11</f>
        <v>0.82649604817463307</v>
      </c>
      <c r="L13" s="5"/>
      <c r="M13" s="5"/>
      <c r="N13" s="5"/>
    </row>
    <row r="14" spans="1:14" ht="15.75" customHeight="1" x14ac:dyDescent="0.2">
      <c r="A14" s="15" t="s">
        <v>54</v>
      </c>
      <c r="B14" s="16">
        <v>34</v>
      </c>
      <c r="C14" s="16">
        <v>48</v>
      </c>
      <c r="D14" s="17">
        <f t="shared" si="0"/>
        <v>14</v>
      </c>
      <c r="E14" s="18">
        <f t="shared" si="1"/>
        <v>14</v>
      </c>
      <c r="F14" s="46">
        <f t="shared" si="3"/>
        <v>0</v>
      </c>
      <c r="G14" s="14">
        <f t="shared" si="2"/>
        <v>48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55</v>
      </c>
      <c r="B15" s="16">
        <v>32</v>
      </c>
      <c r="C15" s="16">
        <v>48</v>
      </c>
      <c r="D15" s="17">
        <f t="shared" si="0"/>
        <v>16</v>
      </c>
      <c r="E15" s="18">
        <f t="shared" si="1"/>
        <v>16</v>
      </c>
      <c r="F15" s="46">
        <f t="shared" si="3"/>
        <v>0</v>
      </c>
      <c r="G15" s="14">
        <f t="shared" si="2"/>
        <v>48</v>
      </c>
      <c r="H15" s="5"/>
      <c r="I15" s="7" t="s">
        <v>266</v>
      </c>
      <c r="J15" s="7">
        <f>(SUMPRODUCT(D3:D48,D3:D48))/J2</f>
        <v>172.54166666666666</v>
      </c>
      <c r="K15" s="7">
        <f>(SUMPRODUCT(D51:D111,D51:D111))/K2</f>
        <v>78.041666666666671</v>
      </c>
      <c r="L15" s="5"/>
      <c r="M15" s="5"/>
      <c r="N15" s="5"/>
    </row>
    <row r="16" spans="1:14" ht="15.75" customHeight="1" x14ac:dyDescent="0.2">
      <c r="A16" s="15" t="s">
        <v>56</v>
      </c>
      <c r="B16" s="16">
        <v>31</v>
      </c>
      <c r="C16" s="16">
        <v>48</v>
      </c>
      <c r="D16" s="17">
        <f t="shared" si="0"/>
        <v>17</v>
      </c>
      <c r="E16" s="18">
        <f t="shared" si="1"/>
        <v>17</v>
      </c>
      <c r="F16" s="46">
        <f t="shared" si="3"/>
        <v>0</v>
      </c>
      <c r="G16" s="14">
        <f t="shared" si="2"/>
        <v>48</v>
      </c>
      <c r="H16" s="5"/>
      <c r="I16" s="7" t="s">
        <v>267</v>
      </c>
      <c r="J16" s="7">
        <f>ABS(1-J13)</f>
        <v>0.3504273504273504</v>
      </c>
      <c r="K16" s="7">
        <f>ABS(1-K13)</f>
        <v>0.17350395182536693</v>
      </c>
      <c r="L16" s="5"/>
      <c r="M16" s="5"/>
      <c r="N16" s="5"/>
    </row>
    <row r="17" spans="1:14" ht="15.75" customHeight="1" x14ac:dyDescent="0.2">
      <c r="A17" s="15" t="s">
        <v>57</v>
      </c>
      <c r="B17" s="16">
        <v>30</v>
      </c>
      <c r="C17" s="16">
        <v>48</v>
      </c>
      <c r="D17" s="17">
        <f t="shared" si="0"/>
        <v>18</v>
      </c>
      <c r="E17" s="18">
        <f t="shared" si="1"/>
        <v>18</v>
      </c>
      <c r="F17" s="46">
        <f t="shared" si="3"/>
        <v>0</v>
      </c>
      <c r="G17" s="14">
        <f t="shared" si="2"/>
        <v>48</v>
      </c>
      <c r="H17" s="5"/>
      <c r="I17" s="7" t="s">
        <v>287</v>
      </c>
      <c r="J17" s="26">
        <f>J2/J3</f>
        <v>1.2972972972972974</v>
      </c>
      <c r="K17" s="26">
        <f>K2/K3</f>
        <v>1.2</v>
      </c>
      <c r="L17" s="5"/>
      <c r="M17" s="5"/>
      <c r="N17" s="5"/>
    </row>
    <row r="18" spans="1:14" ht="15.75" customHeight="1" x14ac:dyDescent="0.2">
      <c r="A18" s="15" t="s">
        <v>58</v>
      </c>
      <c r="B18" s="16">
        <v>29</v>
      </c>
      <c r="C18" s="16">
        <v>48</v>
      </c>
      <c r="D18" s="17">
        <f t="shared" si="0"/>
        <v>19</v>
      </c>
      <c r="E18" s="18">
        <f t="shared" si="1"/>
        <v>19</v>
      </c>
      <c r="F18" s="46">
        <f t="shared" si="3"/>
        <v>0</v>
      </c>
      <c r="G18" s="14">
        <f t="shared" si="2"/>
        <v>48</v>
      </c>
      <c r="H18" s="5"/>
      <c r="I18" s="7" t="s">
        <v>314</v>
      </c>
      <c r="J18" s="26">
        <f>STDEV(F3:F48)</f>
        <v>3.9825067935108862</v>
      </c>
      <c r="K18" s="26">
        <f>STDEV(F51:F111)</f>
        <v>4.0257293966610872</v>
      </c>
      <c r="L18" s="5"/>
      <c r="M18" s="5"/>
      <c r="N18" s="5"/>
    </row>
    <row r="19" spans="1:14" ht="15.75" customHeight="1" x14ac:dyDescent="0.2">
      <c r="A19" s="15" t="s">
        <v>59</v>
      </c>
      <c r="B19" s="16">
        <v>27</v>
      </c>
      <c r="C19" s="16">
        <v>48</v>
      </c>
      <c r="D19" s="17">
        <f t="shared" si="0"/>
        <v>21</v>
      </c>
      <c r="E19" s="18">
        <f t="shared" si="1"/>
        <v>21</v>
      </c>
      <c r="F19" s="46">
        <f t="shared" si="3"/>
        <v>0</v>
      </c>
      <c r="G19" s="14">
        <f t="shared" si="2"/>
        <v>48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60</v>
      </c>
      <c r="B20" s="16">
        <v>26</v>
      </c>
      <c r="C20" s="16">
        <v>43</v>
      </c>
      <c r="D20" s="17">
        <f t="shared" si="0"/>
        <v>17</v>
      </c>
      <c r="E20" s="18">
        <f t="shared" si="1"/>
        <v>17</v>
      </c>
      <c r="F20" s="46">
        <f t="shared" si="3"/>
        <v>5</v>
      </c>
      <c r="G20" s="14">
        <f t="shared" si="2"/>
        <v>43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41285</v>
      </c>
      <c r="B21" s="16">
        <v>25</v>
      </c>
      <c r="C21" s="16">
        <v>43</v>
      </c>
      <c r="D21" s="17">
        <f t="shared" si="0"/>
        <v>18</v>
      </c>
      <c r="E21" s="18">
        <f t="shared" si="1"/>
        <v>18</v>
      </c>
      <c r="F21" s="46">
        <f t="shared" si="3"/>
        <v>0</v>
      </c>
      <c r="G21" s="14">
        <f t="shared" si="2"/>
        <v>43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41316</v>
      </c>
      <c r="B22" s="16">
        <v>23</v>
      </c>
      <c r="C22" s="16">
        <v>43</v>
      </c>
      <c r="D22" s="17">
        <f t="shared" si="0"/>
        <v>20</v>
      </c>
      <c r="E22" s="18">
        <f t="shared" si="1"/>
        <v>20</v>
      </c>
      <c r="F22" s="46">
        <f t="shared" si="3"/>
        <v>0</v>
      </c>
      <c r="G22" s="14">
        <f t="shared" si="2"/>
        <v>43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41344</v>
      </c>
      <c r="B23" s="16">
        <v>22</v>
      </c>
      <c r="C23" s="16">
        <v>43</v>
      </c>
      <c r="D23" s="17">
        <f t="shared" si="0"/>
        <v>21</v>
      </c>
      <c r="E23" s="18">
        <f t="shared" si="1"/>
        <v>21</v>
      </c>
      <c r="F23" s="46">
        <f t="shared" si="3"/>
        <v>0</v>
      </c>
      <c r="G23" s="14">
        <f t="shared" si="2"/>
        <v>43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41375</v>
      </c>
      <c r="B24" s="16">
        <v>21</v>
      </c>
      <c r="C24" s="16">
        <v>43</v>
      </c>
      <c r="D24" s="17">
        <f t="shared" si="0"/>
        <v>22</v>
      </c>
      <c r="E24" s="18">
        <f t="shared" si="1"/>
        <v>22</v>
      </c>
      <c r="F24" s="46">
        <f t="shared" si="3"/>
        <v>0</v>
      </c>
      <c r="G24" s="14">
        <f t="shared" si="2"/>
        <v>43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41405</v>
      </c>
      <c r="B25" s="16">
        <v>19</v>
      </c>
      <c r="C25" s="16">
        <v>43</v>
      </c>
      <c r="D25" s="17">
        <f t="shared" si="0"/>
        <v>24</v>
      </c>
      <c r="E25" s="18">
        <f t="shared" si="1"/>
        <v>24</v>
      </c>
      <c r="F25" s="46">
        <f t="shared" si="3"/>
        <v>0</v>
      </c>
      <c r="G25" s="14">
        <f t="shared" si="2"/>
        <v>43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41436</v>
      </c>
      <c r="B26" s="16">
        <v>18</v>
      </c>
      <c r="C26" s="16">
        <v>43</v>
      </c>
      <c r="D26" s="17">
        <f t="shared" si="0"/>
        <v>25</v>
      </c>
      <c r="E26" s="18">
        <f t="shared" si="1"/>
        <v>25</v>
      </c>
      <c r="F26" s="46">
        <f t="shared" si="3"/>
        <v>0</v>
      </c>
      <c r="G26" s="14">
        <f t="shared" si="2"/>
        <v>43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41466</v>
      </c>
      <c r="B27" s="16">
        <v>17</v>
      </c>
      <c r="C27" s="16">
        <v>31</v>
      </c>
      <c r="D27" s="17">
        <f t="shared" si="0"/>
        <v>14</v>
      </c>
      <c r="E27" s="18">
        <f t="shared" si="1"/>
        <v>14</v>
      </c>
      <c r="F27" s="46">
        <f t="shared" si="3"/>
        <v>12</v>
      </c>
      <c r="G27" s="14">
        <f t="shared" si="2"/>
        <v>31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41497</v>
      </c>
      <c r="B28" s="16">
        <v>16</v>
      </c>
      <c r="C28" s="16">
        <v>31</v>
      </c>
      <c r="D28" s="17">
        <f t="shared" si="0"/>
        <v>15</v>
      </c>
      <c r="E28" s="18">
        <f t="shared" si="1"/>
        <v>15</v>
      </c>
      <c r="F28" s="46">
        <f t="shared" si="3"/>
        <v>0</v>
      </c>
      <c r="G28" s="14">
        <f t="shared" si="2"/>
        <v>31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41528</v>
      </c>
      <c r="B29" s="16">
        <v>14</v>
      </c>
      <c r="C29" s="16">
        <v>31</v>
      </c>
      <c r="D29" s="17">
        <f t="shared" si="0"/>
        <v>17</v>
      </c>
      <c r="E29" s="18">
        <f t="shared" si="1"/>
        <v>17</v>
      </c>
      <c r="F29" s="46">
        <f t="shared" si="3"/>
        <v>0</v>
      </c>
      <c r="G29" s="14">
        <f t="shared" si="2"/>
        <v>31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41558</v>
      </c>
      <c r="B30" s="16">
        <v>13</v>
      </c>
      <c r="C30" s="16">
        <v>31</v>
      </c>
      <c r="D30" s="17">
        <f t="shared" si="0"/>
        <v>18</v>
      </c>
      <c r="E30" s="18">
        <f t="shared" si="1"/>
        <v>18</v>
      </c>
      <c r="F30" s="46">
        <f t="shared" si="3"/>
        <v>0</v>
      </c>
      <c r="G30" s="14">
        <f t="shared" si="2"/>
        <v>31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41589</v>
      </c>
      <c r="B31" s="16">
        <v>12</v>
      </c>
      <c r="C31" s="16">
        <v>31</v>
      </c>
      <c r="D31" s="17">
        <f t="shared" si="0"/>
        <v>19</v>
      </c>
      <c r="E31" s="18">
        <f t="shared" si="1"/>
        <v>19</v>
      </c>
      <c r="F31" s="46">
        <f t="shared" si="3"/>
        <v>0</v>
      </c>
      <c r="G31" s="14">
        <f t="shared" si="2"/>
        <v>31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41619</v>
      </c>
      <c r="B32" s="16">
        <v>10</v>
      </c>
      <c r="C32" s="16">
        <v>31</v>
      </c>
      <c r="D32" s="17">
        <f t="shared" si="0"/>
        <v>21</v>
      </c>
      <c r="E32" s="18">
        <f t="shared" si="1"/>
        <v>21</v>
      </c>
      <c r="F32" s="46">
        <f t="shared" si="3"/>
        <v>0</v>
      </c>
      <c r="G32" s="14">
        <f t="shared" si="2"/>
        <v>31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61</v>
      </c>
      <c r="B33" s="16">
        <v>9</v>
      </c>
      <c r="C33" s="16">
        <v>31</v>
      </c>
      <c r="D33" s="17">
        <f t="shared" si="0"/>
        <v>22</v>
      </c>
      <c r="E33" s="18">
        <f t="shared" si="1"/>
        <v>22</v>
      </c>
      <c r="F33" s="46">
        <f t="shared" si="3"/>
        <v>0</v>
      </c>
      <c r="G33" s="14">
        <f t="shared" si="2"/>
        <v>31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62</v>
      </c>
      <c r="B34" s="16">
        <v>8</v>
      </c>
      <c r="C34" s="16">
        <v>10</v>
      </c>
      <c r="D34" s="17">
        <f t="shared" si="0"/>
        <v>2</v>
      </c>
      <c r="E34" s="18">
        <f t="shared" si="1"/>
        <v>2</v>
      </c>
      <c r="F34" s="46">
        <f t="shared" si="3"/>
        <v>21</v>
      </c>
      <c r="G34" s="14">
        <f t="shared" si="2"/>
        <v>10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63</v>
      </c>
      <c r="B35" s="16">
        <v>6</v>
      </c>
      <c r="C35" s="16">
        <v>10</v>
      </c>
      <c r="D35" s="17">
        <f t="shared" si="0"/>
        <v>4</v>
      </c>
      <c r="E35" s="18">
        <f t="shared" si="1"/>
        <v>4</v>
      </c>
      <c r="F35" s="46">
        <f t="shared" si="3"/>
        <v>0</v>
      </c>
      <c r="G35" s="14">
        <f t="shared" si="2"/>
        <v>10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64</v>
      </c>
      <c r="B36" s="16">
        <v>5</v>
      </c>
      <c r="C36" s="16">
        <v>10</v>
      </c>
      <c r="D36" s="17">
        <f t="shared" si="0"/>
        <v>5</v>
      </c>
      <c r="E36" s="18">
        <f t="shared" si="1"/>
        <v>5</v>
      </c>
      <c r="F36" s="46">
        <f t="shared" si="3"/>
        <v>0</v>
      </c>
      <c r="G36" s="14">
        <f t="shared" si="2"/>
        <v>10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65</v>
      </c>
      <c r="B37" s="16">
        <v>4</v>
      </c>
      <c r="C37" s="16">
        <v>10</v>
      </c>
      <c r="D37" s="17">
        <f t="shared" si="0"/>
        <v>6</v>
      </c>
      <c r="E37" s="18">
        <f t="shared" si="1"/>
        <v>6</v>
      </c>
      <c r="F37" s="46">
        <f t="shared" si="3"/>
        <v>0</v>
      </c>
      <c r="G37" s="14">
        <f t="shared" si="2"/>
        <v>10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66</v>
      </c>
      <c r="B38" s="16">
        <v>3</v>
      </c>
      <c r="C38" s="16">
        <v>10</v>
      </c>
      <c r="D38" s="17">
        <f t="shared" si="0"/>
        <v>7</v>
      </c>
      <c r="E38" s="18">
        <f t="shared" si="1"/>
        <v>7</v>
      </c>
      <c r="F38" s="46">
        <f t="shared" si="3"/>
        <v>0</v>
      </c>
      <c r="G38" s="14">
        <f t="shared" si="2"/>
        <v>10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67</v>
      </c>
      <c r="B39" s="16">
        <v>1</v>
      </c>
      <c r="C39" s="16">
        <v>10</v>
      </c>
      <c r="D39" s="17">
        <f t="shared" si="0"/>
        <v>9</v>
      </c>
      <c r="E39" s="18">
        <f t="shared" si="1"/>
        <v>9</v>
      </c>
      <c r="F39" s="46">
        <f t="shared" si="3"/>
        <v>0</v>
      </c>
      <c r="G39" s="14">
        <f t="shared" si="2"/>
        <v>10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68</v>
      </c>
      <c r="B40" s="16">
        <v>0</v>
      </c>
      <c r="C40" s="16">
        <v>10</v>
      </c>
      <c r="D40" s="17">
        <f t="shared" si="0"/>
        <v>10</v>
      </c>
      <c r="E40" s="18">
        <f t="shared" si="1"/>
        <v>10</v>
      </c>
      <c r="F40" s="46">
        <f t="shared" si="3"/>
        <v>0</v>
      </c>
      <c r="G40" s="14">
        <f t="shared" si="2"/>
        <v>10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/>
      <c r="B41" s="16"/>
      <c r="C41" s="16"/>
      <c r="D41" s="17">
        <f t="shared" si="0"/>
        <v>0</v>
      </c>
      <c r="E41" s="18">
        <f t="shared" si="1"/>
        <v>0</v>
      </c>
      <c r="F41" s="46" t="str">
        <f t="shared" si="3"/>
        <v/>
      </c>
      <c r="G41" s="14">
        <f t="shared" si="2"/>
        <v>0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/>
      <c r="B42" s="16"/>
      <c r="C42" s="16"/>
      <c r="D42" s="17">
        <f t="shared" si="0"/>
        <v>0</v>
      </c>
      <c r="E42" s="18">
        <f t="shared" si="1"/>
        <v>0</v>
      </c>
      <c r="F42" s="46" t="str">
        <f t="shared" si="3"/>
        <v/>
      </c>
      <c r="G42" s="14">
        <f t="shared" si="2"/>
        <v>0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7"/>
      <c r="E44" s="10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 t="s">
        <v>7</v>
      </c>
      <c r="B51" s="16">
        <v>72</v>
      </c>
      <c r="C51" s="16">
        <v>72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72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 t="s">
        <v>8</v>
      </c>
      <c r="B52" s="16">
        <v>71</v>
      </c>
      <c r="C52" s="16">
        <v>72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72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 t="s">
        <v>9</v>
      </c>
      <c r="B53" s="16">
        <v>70</v>
      </c>
      <c r="C53" s="16">
        <v>72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72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 t="s">
        <v>10</v>
      </c>
      <c r="B54" s="16">
        <v>68</v>
      </c>
      <c r="C54" s="16">
        <v>72</v>
      </c>
      <c r="D54" s="17">
        <f t="shared" si="5"/>
        <v>4</v>
      </c>
      <c r="E54" s="18">
        <f t="shared" si="6"/>
        <v>4</v>
      </c>
      <c r="F54" s="46">
        <f t="shared" si="3"/>
        <v>0</v>
      </c>
      <c r="G54" s="14">
        <f t="shared" si="4"/>
        <v>72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 t="s">
        <v>11</v>
      </c>
      <c r="B55" s="16">
        <v>67</v>
      </c>
      <c r="C55" s="16">
        <v>72</v>
      </c>
      <c r="D55" s="17">
        <f t="shared" si="5"/>
        <v>5</v>
      </c>
      <c r="E55" s="18">
        <f t="shared" si="6"/>
        <v>5</v>
      </c>
      <c r="F55" s="46">
        <f t="shared" si="3"/>
        <v>0</v>
      </c>
      <c r="G55" s="14">
        <f t="shared" si="4"/>
        <v>72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 t="s">
        <v>12</v>
      </c>
      <c r="B56" s="16">
        <v>66</v>
      </c>
      <c r="C56" s="16">
        <v>72</v>
      </c>
      <c r="D56" s="17">
        <f t="shared" si="5"/>
        <v>6</v>
      </c>
      <c r="E56" s="18">
        <f t="shared" si="6"/>
        <v>6</v>
      </c>
      <c r="F56" s="46">
        <f t="shared" si="3"/>
        <v>0</v>
      </c>
      <c r="G56" s="14">
        <f t="shared" si="4"/>
        <v>72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41286</v>
      </c>
      <c r="B57" s="16">
        <v>65</v>
      </c>
      <c r="C57" s="16">
        <v>72</v>
      </c>
      <c r="D57" s="17">
        <f t="shared" si="5"/>
        <v>7</v>
      </c>
      <c r="E57" s="18">
        <f t="shared" si="6"/>
        <v>7</v>
      </c>
      <c r="F57" s="46">
        <f t="shared" si="3"/>
        <v>0</v>
      </c>
      <c r="G57" s="14">
        <f t="shared" si="4"/>
        <v>72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41317</v>
      </c>
      <c r="B58" s="16">
        <v>64</v>
      </c>
      <c r="C58" s="16">
        <v>72</v>
      </c>
      <c r="D58" s="17">
        <f t="shared" si="5"/>
        <v>8</v>
      </c>
      <c r="E58" s="18">
        <f t="shared" si="6"/>
        <v>8</v>
      </c>
      <c r="F58" s="46">
        <f t="shared" si="3"/>
        <v>0</v>
      </c>
      <c r="G58" s="14">
        <f t="shared" si="4"/>
        <v>72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41345</v>
      </c>
      <c r="B59" s="16">
        <v>62</v>
      </c>
      <c r="C59" s="16">
        <v>72</v>
      </c>
      <c r="D59" s="17">
        <f t="shared" si="5"/>
        <v>10</v>
      </c>
      <c r="E59" s="18">
        <f t="shared" si="6"/>
        <v>10</v>
      </c>
      <c r="F59" s="46">
        <f t="shared" si="3"/>
        <v>0</v>
      </c>
      <c r="G59" s="14">
        <f t="shared" si="4"/>
        <v>72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41376</v>
      </c>
      <c r="B60" s="16">
        <v>61</v>
      </c>
      <c r="C60" s="16">
        <v>72</v>
      </c>
      <c r="D60" s="17">
        <f t="shared" si="5"/>
        <v>11</v>
      </c>
      <c r="E60" s="18">
        <f t="shared" si="6"/>
        <v>11</v>
      </c>
      <c r="F60" s="46">
        <f t="shared" si="3"/>
        <v>0</v>
      </c>
      <c r="G60" s="14">
        <f t="shared" si="4"/>
        <v>72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41406</v>
      </c>
      <c r="B61" s="16">
        <v>60</v>
      </c>
      <c r="C61" s="16">
        <v>66</v>
      </c>
      <c r="D61" s="17">
        <f t="shared" si="5"/>
        <v>6</v>
      </c>
      <c r="E61" s="18">
        <f t="shared" si="6"/>
        <v>6</v>
      </c>
      <c r="F61" s="46">
        <f t="shared" si="3"/>
        <v>6</v>
      </c>
      <c r="G61" s="14">
        <f t="shared" si="4"/>
        <v>66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>
        <v>41437</v>
      </c>
      <c r="B62" s="16">
        <v>59</v>
      </c>
      <c r="C62" s="16">
        <v>66</v>
      </c>
      <c r="D62" s="17">
        <f t="shared" si="5"/>
        <v>7</v>
      </c>
      <c r="E62" s="18">
        <f t="shared" si="6"/>
        <v>7</v>
      </c>
      <c r="F62" s="46">
        <f t="shared" si="3"/>
        <v>0</v>
      </c>
      <c r="G62" s="14">
        <f t="shared" si="4"/>
        <v>66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>
        <v>41467</v>
      </c>
      <c r="B63" s="16">
        <v>58</v>
      </c>
      <c r="C63" s="16">
        <v>66</v>
      </c>
      <c r="D63" s="17">
        <f t="shared" si="5"/>
        <v>8</v>
      </c>
      <c r="E63" s="18">
        <f t="shared" si="6"/>
        <v>8</v>
      </c>
      <c r="F63" s="46">
        <f t="shared" si="3"/>
        <v>0</v>
      </c>
      <c r="G63" s="14">
        <f t="shared" si="4"/>
        <v>66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>
        <v>41498</v>
      </c>
      <c r="B64" s="16">
        <v>56</v>
      </c>
      <c r="C64" s="16">
        <v>66</v>
      </c>
      <c r="D64" s="17">
        <f t="shared" si="5"/>
        <v>10</v>
      </c>
      <c r="E64" s="18">
        <f t="shared" si="6"/>
        <v>10</v>
      </c>
      <c r="F64" s="46">
        <f t="shared" si="3"/>
        <v>0</v>
      </c>
      <c r="G64" s="14">
        <f t="shared" si="4"/>
        <v>66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>
        <v>41529</v>
      </c>
      <c r="B65" s="16">
        <v>55</v>
      </c>
      <c r="C65" s="16">
        <v>66</v>
      </c>
      <c r="D65" s="17">
        <f t="shared" si="5"/>
        <v>11</v>
      </c>
      <c r="E65" s="18">
        <f t="shared" si="6"/>
        <v>11</v>
      </c>
      <c r="F65" s="46">
        <f t="shared" si="3"/>
        <v>0</v>
      </c>
      <c r="G65" s="14">
        <f t="shared" si="4"/>
        <v>66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>
        <v>41559</v>
      </c>
      <c r="B66" s="16">
        <v>54</v>
      </c>
      <c r="C66" s="16">
        <v>66</v>
      </c>
      <c r="D66" s="17">
        <f t="shared" si="5"/>
        <v>12</v>
      </c>
      <c r="E66" s="18">
        <f t="shared" si="6"/>
        <v>12</v>
      </c>
      <c r="F66" s="46">
        <f t="shared" si="3"/>
        <v>0</v>
      </c>
      <c r="G66" s="14">
        <f t="shared" si="4"/>
        <v>66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>
        <v>41590</v>
      </c>
      <c r="B67" s="16">
        <v>53</v>
      </c>
      <c r="C67" s="16">
        <v>66</v>
      </c>
      <c r="D67" s="17">
        <f t="shared" si="5"/>
        <v>13</v>
      </c>
      <c r="E67" s="18">
        <f t="shared" si="6"/>
        <v>13</v>
      </c>
      <c r="F67" s="46">
        <f t="shared" si="3"/>
        <v>0</v>
      </c>
      <c r="G67" s="14">
        <f t="shared" si="4"/>
        <v>66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>
        <v>41620</v>
      </c>
      <c r="B68" s="16">
        <v>52</v>
      </c>
      <c r="C68" s="16">
        <v>58</v>
      </c>
      <c r="D68" s="17">
        <f t="shared" si="5"/>
        <v>6</v>
      </c>
      <c r="E68" s="18">
        <f t="shared" si="6"/>
        <v>6</v>
      </c>
      <c r="F68" s="46">
        <f t="shared" si="3"/>
        <v>8</v>
      </c>
      <c r="G68" s="14">
        <f t="shared" si="4"/>
        <v>58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13</v>
      </c>
      <c r="B69" s="16">
        <v>50</v>
      </c>
      <c r="C69" s="16">
        <v>58</v>
      </c>
      <c r="D69" s="17">
        <f t="shared" si="5"/>
        <v>8</v>
      </c>
      <c r="E69" s="18">
        <f t="shared" si="6"/>
        <v>8</v>
      </c>
      <c r="F69" s="46">
        <f t="shared" ref="F69:F111" si="7">IF(B68,C68-C69,"")</f>
        <v>0</v>
      </c>
      <c r="G69" s="14">
        <f t="shared" si="4"/>
        <v>58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14</v>
      </c>
      <c r="B70" s="16">
        <v>49</v>
      </c>
      <c r="C70" s="16">
        <v>58</v>
      </c>
      <c r="D70" s="17">
        <f t="shared" si="5"/>
        <v>9</v>
      </c>
      <c r="E70" s="18">
        <f t="shared" si="6"/>
        <v>9</v>
      </c>
      <c r="F70" s="46">
        <f t="shared" si="7"/>
        <v>0</v>
      </c>
      <c r="G70" s="14">
        <f t="shared" si="4"/>
        <v>58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15</v>
      </c>
      <c r="B71" s="16">
        <v>48</v>
      </c>
      <c r="C71" s="16">
        <v>58</v>
      </c>
      <c r="D71" s="17">
        <f t="shared" si="5"/>
        <v>10</v>
      </c>
      <c r="E71" s="18">
        <f t="shared" si="6"/>
        <v>10</v>
      </c>
      <c r="F71" s="46">
        <f t="shared" si="7"/>
        <v>0</v>
      </c>
      <c r="G71" s="14">
        <f t="shared" si="4"/>
        <v>58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16</v>
      </c>
      <c r="B72" s="16">
        <v>47</v>
      </c>
      <c r="C72" s="16">
        <v>58</v>
      </c>
      <c r="D72" s="17">
        <f t="shared" si="5"/>
        <v>11</v>
      </c>
      <c r="E72" s="18">
        <f t="shared" si="6"/>
        <v>11</v>
      </c>
      <c r="F72" s="46">
        <f t="shared" si="7"/>
        <v>0</v>
      </c>
      <c r="G72" s="14">
        <f t="shared" si="4"/>
        <v>58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17</v>
      </c>
      <c r="B73" s="16">
        <v>46</v>
      </c>
      <c r="C73" s="16">
        <v>58</v>
      </c>
      <c r="D73" s="17">
        <f t="shared" si="5"/>
        <v>12</v>
      </c>
      <c r="E73" s="18">
        <f t="shared" si="6"/>
        <v>12</v>
      </c>
      <c r="F73" s="46">
        <f t="shared" si="7"/>
        <v>0</v>
      </c>
      <c r="G73" s="14">
        <f t="shared" si="4"/>
        <v>58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18</v>
      </c>
      <c r="B74" s="16">
        <v>44</v>
      </c>
      <c r="C74" s="16">
        <v>58</v>
      </c>
      <c r="D74" s="17">
        <f t="shared" si="5"/>
        <v>14</v>
      </c>
      <c r="E74" s="18">
        <f t="shared" si="6"/>
        <v>14</v>
      </c>
      <c r="F74" s="46">
        <f t="shared" si="7"/>
        <v>0</v>
      </c>
      <c r="G74" s="14">
        <f t="shared" si="4"/>
        <v>58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19</v>
      </c>
      <c r="B75" s="16">
        <v>43</v>
      </c>
      <c r="C75" s="16">
        <v>40</v>
      </c>
      <c r="D75" s="17">
        <f t="shared" si="5"/>
        <v>-3</v>
      </c>
      <c r="E75" s="18">
        <f t="shared" si="6"/>
        <v>0</v>
      </c>
      <c r="F75" s="46">
        <f t="shared" si="7"/>
        <v>18</v>
      </c>
      <c r="G75" s="14">
        <f t="shared" si="4"/>
        <v>43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20</v>
      </c>
      <c r="B76" s="16">
        <v>42</v>
      </c>
      <c r="C76" s="16">
        <v>40</v>
      </c>
      <c r="D76" s="17">
        <f t="shared" si="5"/>
        <v>-2</v>
      </c>
      <c r="E76" s="18">
        <f t="shared" si="6"/>
        <v>0</v>
      </c>
      <c r="F76" s="46">
        <f t="shared" si="7"/>
        <v>0</v>
      </c>
      <c r="G76" s="14">
        <f t="shared" si="4"/>
        <v>42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21</v>
      </c>
      <c r="B77" s="16">
        <v>41</v>
      </c>
      <c r="C77" s="16">
        <v>40</v>
      </c>
      <c r="D77" s="17">
        <f t="shared" si="5"/>
        <v>-1</v>
      </c>
      <c r="E77" s="18">
        <f t="shared" si="6"/>
        <v>0</v>
      </c>
      <c r="F77" s="46">
        <f t="shared" si="7"/>
        <v>0</v>
      </c>
      <c r="G77" s="14">
        <f t="shared" si="4"/>
        <v>41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22</v>
      </c>
      <c r="B78" s="16">
        <v>40</v>
      </c>
      <c r="C78" s="16">
        <v>40</v>
      </c>
      <c r="D78" s="17">
        <f t="shared" si="5"/>
        <v>0</v>
      </c>
      <c r="E78" s="18">
        <f t="shared" si="6"/>
        <v>0</v>
      </c>
      <c r="F78" s="46">
        <f t="shared" si="7"/>
        <v>0</v>
      </c>
      <c r="G78" s="14">
        <f t="shared" si="4"/>
        <v>40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23</v>
      </c>
      <c r="B79" s="16">
        <v>38</v>
      </c>
      <c r="C79" s="16">
        <v>40</v>
      </c>
      <c r="D79" s="17">
        <f t="shared" si="5"/>
        <v>2</v>
      </c>
      <c r="E79" s="18">
        <f t="shared" si="6"/>
        <v>2</v>
      </c>
      <c r="F79" s="46">
        <f t="shared" si="7"/>
        <v>0</v>
      </c>
      <c r="G79" s="14">
        <f t="shared" si="4"/>
        <v>40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</v>
      </c>
      <c r="B80" s="16">
        <v>37</v>
      </c>
      <c r="C80" s="16">
        <v>40</v>
      </c>
      <c r="D80" s="17">
        <f t="shared" si="5"/>
        <v>3</v>
      </c>
      <c r="E80" s="18">
        <f t="shared" si="6"/>
        <v>3</v>
      </c>
      <c r="F80" s="46">
        <f t="shared" si="7"/>
        <v>0</v>
      </c>
      <c r="G80" s="14">
        <f t="shared" si="4"/>
        <v>40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 t="s">
        <v>25</v>
      </c>
      <c r="B81" s="16">
        <v>36</v>
      </c>
      <c r="C81" s="16">
        <v>40</v>
      </c>
      <c r="D81" s="17">
        <f t="shared" si="5"/>
        <v>4</v>
      </c>
      <c r="E81" s="18">
        <f t="shared" si="6"/>
        <v>4</v>
      </c>
      <c r="F81" s="46">
        <f t="shared" si="7"/>
        <v>0</v>
      </c>
      <c r="G81" s="14">
        <f t="shared" si="4"/>
        <v>40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 t="s">
        <v>26</v>
      </c>
      <c r="B82" s="16">
        <v>35</v>
      </c>
      <c r="C82" s="16">
        <v>40</v>
      </c>
      <c r="D82" s="17">
        <f t="shared" si="5"/>
        <v>5</v>
      </c>
      <c r="E82" s="18">
        <f t="shared" si="6"/>
        <v>5</v>
      </c>
      <c r="F82" s="46">
        <f t="shared" si="7"/>
        <v>0</v>
      </c>
      <c r="G82" s="14">
        <f t="shared" si="4"/>
        <v>40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 t="s">
        <v>27</v>
      </c>
      <c r="B83" s="16">
        <v>34</v>
      </c>
      <c r="C83" s="16">
        <v>40</v>
      </c>
      <c r="D83" s="17">
        <f t="shared" si="5"/>
        <v>6</v>
      </c>
      <c r="E83" s="18">
        <f t="shared" si="6"/>
        <v>6</v>
      </c>
      <c r="F83" s="46">
        <f t="shared" si="7"/>
        <v>0</v>
      </c>
      <c r="G83" s="14">
        <f t="shared" si="4"/>
        <v>40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 t="s">
        <v>28</v>
      </c>
      <c r="B84" s="16">
        <v>32</v>
      </c>
      <c r="C84" s="16">
        <v>40</v>
      </c>
      <c r="D84" s="17">
        <f t="shared" si="5"/>
        <v>8</v>
      </c>
      <c r="E84" s="18">
        <f t="shared" si="6"/>
        <v>8</v>
      </c>
      <c r="F84" s="46">
        <f t="shared" si="7"/>
        <v>0</v>
      </c>
      <c r="G84" s="14">
        <f t="shared" si="4"/>
        <v>40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 t="s">
        <v>29</v>
      </c>
      <c r="B85" s="16">
        <v>31</v>
      </c>
      <c r="C85" s="16">
        <v>40</v>
      </c>
      <c r="D85" s="17">
        <f t="shared" si="5"/>
        <v>9</v>
      </c>
      <c r="E85" s="18">
        <f t="shared" si="6"/>
        <v>9</v>
      </c>
      <c r="F85" s="46">
        <f t="shared" si="7"/>
        <v>0</v>
      </c>
      <c r="G85" s="14">
        <f t="shared" si="4"/>
        <v>40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 t="s">
        <v>30</v>
      </c>
      <c r="B86" s="16">
        <v>30</v>
      </c>
      <c r="C86" s="16">
        <v>40</v>
      </c>
      <c r="D86" s="17">
        <f t="shared" si="5"/>
        <v>10</v>
      </c>
      <c r="E86" s="18">
        <f t="shared" si="6"/>
        <v>10</v>
      </c>
      <c r="F86" s="46">
        <f t="shared" si="7"/>
        <v>0</v>
      </c>
      <c r="G86" s="14">
        <f t="shared" si="4"/>
        <v>40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 t="s">
        <v>31</v>
      </c>
      <c r="B87" s="16">
        <v>29</v>
      </c>
      <c r="C87" s="16">
        <v>40</v>
      </c>
      <c r="D87" s="17">
        <f t="shared" si="5"/>
        <v>11</v>
      </c>
      <c r="E87" s="18">
        <f t="shared" si="6"/>
        <v>11</v>
      </c>
      <c r="F87" s="46">
        <f t="shared" si="7"/>
        <v>0</v>
      </c>
      <c r="G87" s="14">
        <f t="shared" si="4"/>
        <v>40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41640</v>
      </c>
      <c r="B88" s="16">
        <v>28</v>
      </c>
      <c r="C88" s="16">
        <v>40</v>
      </c>
      <c r="D88" s="17">
        <f t="shared" si="5"/>
        <v>12</v>
      </c>
      <c r="E88" s="18">
        <f t="shared" si="6"/>
        <v>12</v>
      </c>
      <c r="F88" s="46">
        <f t="shared" si="7"/>
        <v>0</v>
      </c>
      <c r="G88" s="14">
        <f t="shared" si="4"/>
        <v>40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41671</v>
      </c>
      <c r="B89" s="16">
        <v>26</v>
      </c>
      <c r="C89" s="16">
        <v>40</v>
      </c>
      <c r="D89" s="17">
        <f t="shared" si="5"/>
        <v>14</v>
      </c>
      <c r="E89" s="18">
        <f t="shared" si="6"/>
        <v>14</v>
      </c>
      <c r="F89" s="46">
        <f t="shared" si="7"/>
        <v>0</v>
      </c>
      <c r="G89" s="14">
        <f t="shared" si="4"/>
        <v>40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41699</v>
      </c>
      <c r="B90" s="16">
        <v>25</v>
      </c>
      <c r="C90" s="16">
        <v>40</v>
      </c>
      <c r="D90" s="17">
        <f t="shared" si="5"/>
        <v>15</v>
      </c>
      <c r="E90" s="18">
        <f t="shared" si="6"/>
        <v>15</v>
      </c>
      <c r="F90" s="46">
        <f t="shared" si="7"/>
        <v>0</v>
      </c>
      <c r="G90" s="14">
        <f t="shared" si="4"/>
        <v>40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41730</v>
      </c>
      <c r="B91" s="16">
        <v>24</v>
      </c>
      <c r="C91" s="16">
        <v>40</v>
      </c>
      <c r="D91" s="17">
        <f t="shared" si="5"/>
        <v>16</v>
      </c>
      <c r="E91" s="18">
        <f t="shared" si="6"/>
        <v>16</v>
      </c>
      <c r="F91" s="46">
        <f t="shared" si="7"/>
        <v>0</v>
      </c>
      <c r="G91" s="14">
        <f t="shared" si="4"/>
        <v>40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41760</v>
      </c>
      <c r="B92" s="16">
        <v>23</v>
      </c>
      <c r="C92" s="16">
        <v>40</v>
      </c>
      <c r="D92" s="17">
        <f t="shared" si="5"/>
        <v>17</v>
      </c>
      <c r="E92" s="18">
        <f t="shared" si="6"/>
        <v>17</v>
      </c>
      <c r="F92" s="46">
        <f t="shared" si="7"/>
        <v>0</v>
      </c>
      <c r="G92" s="14">
        <f t="shared" si="4"/>
        <v>40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>
        <v>41791</v>
      </c>
      <c r="B93" s="16">
        <v>22</v>
      </c>
      <c r="C93" s="16">
        <v>40</v>
      </c>
      <c r="D93" s="17">
        <f t="shared" si="5"/>
        <v>18</v>
      </c>
      <c r="E93" s="18">
        <f t="shared" si="6"/>
        <v>18</v>
      </c>
      <c r="F93" s="46">
        <f t="shared" si="7"/>
        <v>0</v>
      </c>
      <c r="G93" s="14">
        <f t="shared" si="4"/>
        <v>40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>
        <v>41821</v>
      </c>
      <c r="B94" s="16">
        <v>20</v>
      </c>
      <c r="C94" s="16">
        <v>40</v>
      </c>
      <c r="D94" s="17">
        <f t="shared" si="5"/>
        <v>20</v>
      </c>
      <c r="E94" s="18">
        <f t="shared" si="6"/>
        <v>20</v>
      </c>
      <c r="F94" s="46">
        <f t="shared" si="7"/>
        <v>0</v>
      </c>
      <c r="G94" s="14">
        <f t="shared" si="4"/>
        <v>40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>
        <v>41852</v>
      </c>
      <c r="B95" s="16">
        <v>19</v>
      </c>
      <c r="C95" s="16">
        <v>40</v>
      </c>
      <c r="D95" s="17">
        <f t="shared" si="5"/>
        <v>21</v>
      </c>
      <c r="E95" s="18">
        <f t="shared" si="6"/>
        <v>21</v>
      </c>
      <c r="F95" s="46">
        <f t="shared" si="7"/>
        <v>0</v>
      </c>
      <c r="G95" s="14">
        <f t="shared" si="4"/>
        <v>40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>
        <v>41883</v>
      </c>
      <c r="B96" s="16">
        <v>18</v>
      </c>
      <c r="C96" s="16">
        <v>26</v>
      </c>
      <c r="D96" s="17">
        <f t="shared" si="5"/>
        <v>8</v>
      </c>
      <c r="E96" s="18">
        <f t="shared" si="6"/>
        <v>8</v>
      </c>
      <c r="F96" s="46">
        <f t="shared" si="7"/>
        <v>14</v>
      </c>
      <c r="G96" s="14">
        <f t="shared" si="4"/>
        <v>26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>
        <v>41913</v>
      </c>
      <c r="B97" s="16">
        <v>17</v>
      </c>
      <c r="C97" s="16">
        <v>26</v>
      </c>
      <c r="D97" s="17">
        <f t="shared" si="5"/>
        <v>9</v>
      </c>
      <c r="E97" s="18">
        <f t="shared" si="6"/>
        <v>9</v>
      </c>
      <c r="F97" s="46">
        <f t="shared" si="7"/>
        <v>0</v>
      </c>
      <c r="G97" s="14">
        <f t="shared" si="4"/>
        <v>26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>
        <v>41944</v>
      </c>
      <c r="B98" s="16">
        <v>16</v>
      </c>
      <c r="C98" s="16">
        <v>26</v>
      </c>
      <c r="D98" s="17">
        <f t="shared" si="5"/>
        <v>10</v>
      </c>
      <c r="E98" s="18">
        <f t="shared" si="6"/>
        <v>10</v>
      </c>
      <c r="F98" s="46">
        <f t="shared" si="7"/>
        <v>0</v>
      </c>
      <c r="G98" s="14">
        <f t="shared" si="4"/>
        <v>26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>
        <v>41974</v>
      </c>
      <c r="B99" s="16">
        <v>14</v>
      </c>
      <c r="C99" s="16">
        <v>26</v>
      </c>
      <c r="D99" s="17">
        <f t="shared" si="5"/>
        <v>12</v>
      </c>
      <c r="E99" s="18">
        <f t="shared" si="6"/>
        <v>12</v>
      </c>
      <c r="F99" s="46">
        <f t="shared" si="7"/>
        <v>0</v>
      </c>
      <c r="G99" s="14">
        <f t="shared" si="4"/>
        <v>26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32</v>
      </c>
      <c r="B100" s="16">
        <v>13</v>
      </c>
      <c r="C100" s="16">
        <v>26</v>
      </c>
      <c r="D100" s="17">
        <f t="shared" si="5"/>
        <v>13</v>
      </c>
      <c r="E100" s="18">
        <f t="shared" si="6"/>
        <v>13</v>
      </c>
      <c r="F100" s="46">
        <f t="shared" si="7"/>
        <v>0</v>
      </c>
      <c r="G100" s="14">
        <f t="shared" si="4"/>
        <v>26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33</v>
      </c>
      <c r="B101" s="16">
        <v>12</v>
      </c>
      <c r="C101" s="16">
        <v>26</v>
      </c>
      <c r="D101" s="17">
        <f t="shared" si="5"/>
        <v>14</v>
      </c>
      <c r="E101" s="18">
        <f t="shared" si="6"/>
        <v>14</v>
      </c>
      <c r="F101" s="46">
        <f t="shared" si="7"/>
        <v>0</v>
      </c>
      <c r="G101" s="14">
        <f t="shared" si="4"/>
        <v>26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34</v>
      </c>
      <c r="B102" s="16">
        <v>11</v>
      </c>
      <c r="C102" s="16">
        <v>26</v>
      </c>
      <c r="D102" s="17">
        <f t="shared" si="5"/>
        <v>15</v>
      </c>
      <c r="E102" s="18">
        <f t="shared" si="6"/>
        <v>15</v>
      </c>
      <c r="F102" s="46">
        <f t="shared" si="7"/>
        <v>0</v>
      </c>
      <c r="G102" s="14">
        <f t="shared" si="4"/>
        <v>26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35</v>
      </c>
      <c r="B103" s="16">
        <v>10</v>
      </c>
      <c r="C103" s="16">
        <v>7</v>
      </c>
      <c r="D103" s="17">
        <f t="shared" si="5"/>
        <v>-3</v>
      </c>
      <c r="E103" s="18">
        <f t="shared" si="6"/>
        <v>0</v>
      </c>
      <c r="F103" s="46">
        <f t="shared" si="7"/>
        <v>19</v>
      </c>
      <c r="G103" s="14">
        <f t="shared" si="4"/>
        <v>10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 t="s">
        <v>36</v>
      </c>
      <c r="B104" s="16">
        <v>8</v>
      </c>
      <c r="C104" s="16">
        <v>7</v>
      </c>
      <c r="D104" s="17">
        <f t="shared" ref="D104:D111" si="8">C104-B104</f>
        <v>-1</v>
      </c>
      <c r="E104" s="18">
        <f t="shared" ref="E104:E111" si="9">IF(D104&gt;0,D104,0)</f>
        <v>0</v>
      </c>
      <c r="F104" s="46">
        <f t="shared" si="7"/>
        <v>0</v>
      </c>
      <c r="G104" s="14">
        <f t="shared" si="4"/>
        <v>8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 t="s">
        <v>37</v>
      </c>
      <c r="B105" s="16">
        <v>7</v>
      </c>
      <c r="C105" s="16">
        <v>7</v>
      </c>
      <c r="D105" s="17">
        <f t="shared" si="8"/>
        <v>0</v>
      </c>
      <c r="E105" s="18">
        <f t="shared" si="9"/>
        <v>0</v>
      </c>
      <c r="F105" s="46">
        <f t="shared" si="7"/>
        <v>0</v>
      </c>
      <c r="G105" s="14">
        <f t="shared" si="4"/>
        <v>7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 t="s">
        <v>38</v>
      </c>
      <c r="B106" s="16">
        <v>6</v>
      </c>
      <c r="C106" s="16">
        <v>7</v>
      </c>
      <c r="D106" s="17">
        <f t="shared" si="8"/>
        <v>1</v>
      </c>
      <c r="E106" s="18">
        <f t="shared" si="9"/>
        <v>1</v>
      </c>
      <c r="F106" s="46">
        <f t="shared" si="7"/>
        <v>0</v>
      </c>
      <c r="G106" s="14">
        <f t="shared" si="4"/>
        <v>7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 t="s">
        <v>39</v>
      </c>
      <c r="B107" s="16">
        <v>5</v>
      </c>
      <c r="C107" s="16">
        <v>7</v>
      </c>
      <c r="D107" s="17">
        <f t="shared" si="8"/>
        <v>2</v>
      </c>
      <c r="E107" s="18">
        <f t="shared" si="9"/>
        <v>2</v>
      </c>
      <c r="F107" s="46">
        <f t="shared" si="7"/>
        <v>0</v>
      </c>
      <c r="G107" s="14">
        <f t="shared" si="4"/>
        <v>7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 t="s">
        <v>40</v>
      </c>
      <c r="B108" s="16">
        <v>4</v>
      </c>
      <c r="C108" s="16">
        <v>7</v>
      </c>
      <c r="D108" s="17">
        <f t="shared" si="8"/>
        <v>3</v>
      </c>
      <c r="E108" s="18">
        <f t="shared" si="9"/>
        <v>3</v>
      </c>
      <c r="F108" s="46">
        <f t="shared" si="7"/>
        <v>0</v>
      </c>
      <c r="G108" s="14">
        <f t="shared" si="4"/>
        <v>7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 t="s">
        <v>41</v>
      </c>
      <c r="B109" s="16">
        <v>2</v>
      </c>
      <c r="C109" s="16">
        <v>7</v>
      </c>
      <c r="D109" s="17">
        <f t="shared" si="8"/>
        <v>5</v>
      </c>
      <c r="E109" s="18">
        <f t="shared" si="9"/>
        <v>5</v>
      </c>
      <c r="F109" s="46">
        <f t="shared" si="7"/>
        <v>0</v>
      </c>
      <c r="G109" s="14">
        <f t="shared" si="4"/>
        <v>7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 t="s">
        <v>42</v>
      </c>
      <c r="B110" s="16">
        <v>1</v>
      </c>
      <c r="C110" s="16">
        <v>-1</v>
      </c>
      <c r="D110" s="17">
        <f t="shared" si="8"/>
        <v>-2</v>
      </c>
      <c r="E110" s="18">
        <f t="shared" si="9"/>
        <v>0</v>
      </c>
      <c r="F110" s="46">
        <f t="shared" si="7"/>
        <v>8</v>
      </c>
      <c r="G110" s="14">
        <f t="shared" si="4"/>
        <v>1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 t="s">
        <v>43</v>
      </c>
      <c r="B111" s="16">
        <v>0</v>
      </c>
      <c r="C111" s="16">
        <v>-1</v>
      </c>
      <c r="D111" s="17">
        <f t="shared" si="8"/>
        <v>-1</v>
      </c>
      <c r="E111" s="18">
        <f t="shared" si="9"/>
        <v>0</v>
      </c>
      <c r="F111" s="46">
        <f t="shared" si="7"/>
        <v>0</v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opLeftCell="D1"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48</v>
      </c>
      <c r="K2" s="7">
        <f>B51</f>
        <v>72</v>
      </c>
      <c r="L2" s="5"/>
      <c r="M2" s="5"/>
      <c r="N2" s="5"/>
    </row>
    <row r="3" spans="1:14" ht="15.75" customHeight="1" x14ac:dyDescent="0.2">
      <c r="A3" s="15">
        <v>41561</v>
      </c>
      <c r="B3" s="16">
        <v>48</v>
      </c>
      <c r="C3" s="16">
        <v>48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48</v>
      </c>
      <c r="H3" s="5"/>
      <c r="I3" s="6" t="s">
        <v>139</v>
      </c>
      <c r="J3" s="7">
        <f>COUNTIF(B3:B48,"&gt;0")</f>
        <v>39</v>
      </c>
      <c r="K3" s="7">
        <f>COUNTIF(B51:B111,"&gt;0")</f>
        <v>60</v>
      </c>
      <c r="L3" s="5"/>
      <c r="M3" s="5"/>
      <c r="N3" s="5"/>
    </row>
    <row r="4" spans="1:14" ht="15.75" customHeight="1" x14ac:dyDescent="0.2">
      <c r="A4" s="15" t="s">
        <v>44</v>
      </c>
      <c r="B4" s="16">
        <v>47</v>
      </c>
      <c r="C4" s="16">
        <v>48</v>
      </c>
      <c r="D4" s="17">
        <f t="shared" si="0"/>
        <v>1</v>
      </c>
      <c r="E4" s="18">
        <f t="shared" si="1"/>
        <v>1</v>
      </c>
      <c r="F4" s="46">
        <f>IF(B3,C3-C4,"")</f>
        <v>0</v>
      </c>
      <c r="G4" s="14">
        <f t="shared" si="2"/>
        <v>48</v>
      </c>
      <c r="H4" s="5"/>
      <c r="I4" s="6" t="s">
        <v>2</v>
      </c>
      <c r="J4" s="7">
        <f>MAX(D3:D48)</f>
        <v>23</v>
      </c>
      <c r="K4" s="7">
        <f>MAX(D51:D111)</f>
        <v>41</v>
      </c>
      <c r="L4" s="5" t="s">
        <v>144</v>
      </c>
      <c r="M4" s="5"/>
      <c r="N4" s="5"/>
    </row>
    <row r="5" spans="1:14" ht="15.75" customHeight="1" x14ac:dyDescent="0.2">
      <c r="A5" s="15" t="s">
        <v>45</v>
      </c>
      <c r="B5" s="16">
        <v>46</v>
      </c>
      <c r="C5" s="16">
        <v>48</v>
      </c>
      <c r="D5" s="17">
        <f t="shared" si="0"/>
        <v>2</v>
      </c>
      <c r="E5" s="18">
        <f t="shared" si="1"/>
        <v>2</v>
      </c>
      <c r="F5" s="46">
        <f t="shared" ref="F5:F68" si="3">IF(B4,C4-C5,"")</f>
        <v>0</v>
      </c>
      <c r="G5" s="14">
        <f t="shared" si="2"/>
        <v>48</v>
      </c>
      <c r="H5" s="5"/>
      <c r="I5" s="6" t="s">
        <v>3</v>
      </c>
      <c r="J5" s="7">
        <f>MIN(D3:D48)</f>
        <v>0</v>
      </c>
      <c r="K5" s="7">
        <f>MIN(D51:D111)</f>
        <v>-2</v>
      </c>
      <c r="L5" s="5" t="s">
        <v>145</v>
      </c>
      <c r="M5" s="5"/>
      <c r="N5" s="5"/>
    </row>
    <row r="6" spans="1:14" ht="15.75" customHeight="1" x14ac:dyDescent="0.2">
      <c r="A6" s="15" t="s">
        <v>46</v>
      </c>
      <c r="B6" s="16">
        <v>44</v>
      </c>
      <c r="C6" s="16">
        <v>48</v>
      </c>
      <c r="D6" s="17">
        <f t="shared" si="0"/>
        <v>4</v>
      </c>
      <c r="E6" s="18">
        <f t="shared" si="1"/>
        <v>4</v>
      </c>
      <c r="F6" s="46">
        <f t="shared" si="3"/>
        <v>0</v>
      </c>
      <c r="G6" s="14">
        <f t="shared" si="2"/>
        <v>48</v>
      </c>
      <c r="H6" s="5"/>
      <c r="I6" s="6" t="s">
        <v>4</v>
      </c>
      <c r="J6" s="7">
        <f>AVERAGE(D3:D48)</f>
        <v>13.439024390243903</v>
      </c>
      <c r="K6" s="7">
        <f>AVERAGE(D51:D111)</f>
        <v>17.491803278688526</v>
      </c>
      <c r="L6" s="5" t="s">
        <v>0</v>
      </c>
      <c r="M6" s="5"/>
      <c r="N6" s="5"/>
    </row>
    <row r="7" spans="1:14" ht="15.75" customHeight="1" x14ac:dyDescent="0.2">
      <c r="A7" s="15" t="s">
        <v>47</v>
      </c>
      <c r="B7" s="16">
        <v>43</v>
      </c>
      <c r="C7" s="16">
        <v>48</v>
      </c>
      <c r="D7" s="17">
        <f t="shared" si="0"/>
        <v>5</v>
      </c>
      <c r="E7" s="18">
        <f t="shared" si="1"/>
        <v>5</v>
      </c>
      <c r="F7" s="46">
        <f t="shared" si="3"/>
        <v>0</v>
      </c>
      <c r="G7" s="14">
        <f t="shared" si="2"/>
        <v>48</v>
      </c>
      <c r="H7" s="5"/>
      <c r="I7" s="6" t="s">
        <v>140</v>
      </c>
      <c r="J7" s="7">
        <f>STDEV(D3:D48)</f>
        <v>7.0747748391302343</v>
      </c>
      <c r="K7" s="7">
        <f>STDEV(D51:D111)</f>
        <v>12.615629130592565</v>
      </c>
      <c r="L7" s="5" t="s">
        <v>191</v>
      </c>
      <c r="M7" s="5"/>
      <c r="N7" s="5"/>
    </row>
    <row r="8" spans="1:14" ht="15.75" customHeight="1" x14ac:dyDescent="0.2">
      <c r="A8" s="15" t="s">
        <v>48</v>
      </c>
      <c r="B8" s="16">
        <v>42</v>
      </c>
      <c r="C8" s="16">
        <v>48</v>
      </c>
      <c r="D8" s="17">
        <f t="shared" si="0"/>
        <v>6</v>
      </c>
      <c r="E8" s="18">
        <f t="shared" si="1"/>
        <v>6</v>
      </c>
      <c r="F8" s="46">
        <f t="shared" si="3"/>
        <v>0</v>
      </c>
      <c r="G8" s="14">
        <f t="shared" si="2"/>
        <v>48</v>
      </c>
      <c r="H8" s="5"/>
      <c r="I8" s="6" t="s">
        <v>5</v>
      </c>
      <c r="J8" s="8">
        <f>COUNTIF(E3:E48,"&gt;0")/J3</f>
        <v>0.97435897435897434</v>
      </c>
      <c r="K8" s="8">
        <f>COUNTIF(E51:E111,"&gt;0")/K3</f>
        <v>0.95</v>
      </c>
      <c r="L8" s="5" t="s">
        <v>146</v>
      </c>
      <c r="M8" s="5"/>
      <c r="N8" s="5"/>
    </row>
    <row r="9" spans="1:14" ht="15.75" customHeight="1" x14ac:dyDescent="0.2">
      <c r="A9" s="15" t="s">
        <v>49</v>
      </c>
      <c r="B9" s="16">
        <v>41</v>
      </c>
      <c r="C9" s="16">
        <v>48</v>
      </c>
      <c r="D9" s="17">
        <f t="shared" si="0"/>
        <v>7</v>
      </c>
      <c r="E9" s="18">
        <f t="shared" si="1"/>
        <v>7</v>
      </c>
      <c r="F9" s="46">
        <f t="shared" si="3"/>
        <v>0</v>
      </c>
      <c r="G9" s="14">
        <f t="shared" si="2"/>
        <v>48</v>
      </c>
      <c r="H9" s="5"/>
      <c r="I9" s="6" t="s">
        <v>6</v>
      </c>
      <c r="J9" s="9">
        <f>SUM(E3:E48)</f>
        <v>551</v>
      </c>
      <c r="K9" s="10">
        <f>SUM(E51:E111)</f>
        <v>1070</v>
      </c>
      <c r="L9" s="5" t="s">
        <v>147</v>
      </c>
      <c r="M9" s="5"/>
      <c r="N9" s="5"/>
    </row>
    <row r="10" spans="1:14" ht="15.75" customHeight="1" x14ac:dyDescent="0.2">
      <c r="A10" s="15" t="s">
        <v>50</v>
      </c>
      <c r="B10" s="16">
        <v>39</v>
      </c>
      <c r="C10" s="16">
        <v>48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48</v>
      </c>
      <c r="H10" s="5"/>
      <c r="I10" s="7" t="s">
        <v>69</v>
      </c>
      <c r="J10" s="7">
        <f>J9/J2</f>
        <v>11.479166666666666</v>
      </c>
      <c r="K10" s="7">
        <f>K9/K2</f>
        <v>14.861111111111111</v>
      </c>
      <c r="L10" s="5" t="s">
        <v>148</v>
      </c>
      <c r="M10" s="5"/>
      <c r="N10" s="5"/>
    </row>
    <row r="11" spans="1:14" ht="15.75" customHeight="1" x14ac:dyDescent="0.2">
      <c r="A11" s="15" t="s">
        <v>51</v>
      </c>
      <c r="B11" s="16">
        <v>38</v>
      </c>
      <c r="C11" s="16">
        <v>48</v>
      </c>
      <c r="D11" s="17">
        <f t="shared" si="0"/>
        <v>10</v>
      </c>
      <c r="E11" s="18">
        <f t="shared" si="1"/>
        <v>10</v>
      </c>
      <c r="F11" s="46">
        <f t="shared" si="3"/>
        <v>0</v>
      </c>
      <c r="G11" s="14">
        <f t="shared" si="2"/>
        <v>48</v>
      </c>
      <c r="H11" s="5"/>
      <c r="I11" s="7" t="s">
        <v>141</v>
      </c>
      <c r="J11" s="7">
        <f>SUM(C3:C48)/SUM(B3:B48)</f>
        <v>1.5739583333333333</v>
      </c>
      <c r="K11" s="7">
        <f>SUM(C51:C111)/SUM(B51:B111)</f>
        <v>1.4858834244080146</v>
      </c>
      <c r="L11" s="5" t="s">
        <v>149</v>
      </c>
      <c r="M11" s="5"/>
      <c r="N11" s="5"/>
    </row>
    <row r="12" spans="1:14" ht="15.75" customHeight="1" x14ac:dyDescent="0.2">
      <c r="A12" s="15" t="s">
        <v>52</v>
      </c>
      <c r="B12" s="16">
        <v>37</v>
      </c>
      <c r="C12" s="16">
        <v>48</v>
      </c>
      <c r="D12" s="17">
        <f t="shared" si="0"/>
        <v>11</v>
      </c>
      <c r="E12" s="18">
        <f t="shared" si="1"/>
        <v>11</v>
      </c>
      <c r="F12" s="46">
        <f t="shared" si="3"/>
        <v>0</v>
      </c>
      <c r="G12" s="14">
        <f t="shared" si="2"/>
        <v>48</v>
      </c>
      <c r="H12" s="5"/>
      <c r="I12" s="11" t="s">
        <v>142</v>
      </c>
      <c r="J12" s="7">
        <v>7.4</v>
      </c>
      <c r="K12" s="7">
        <v>7.48</v>
      </c>
      <c r="L12" s="5"/>
      <c r="M12" s="5"/>
      <c r="N12" s="5"/>
    </row>
    <row r="13" spans="1:14" ht="15.75" customHeight="1" x14ac:dyDescent="0.2">
      <c r="A13" s="15" t="s">
        <v>53</v>
      </c>
      <c r="B13" s="16">
        <v>36</v>
      </c>
      <c r="C13" s="16">
        <v>48</v>
      </c>
      <c r="D13" s="17">
        <f t="shared" si="0"/>
        <v>12</v>
      </c>
      <c r="E13" s="18">
        <f t="shared" si="1"/>
        <v>12</v>
      </c>
      <c r="F13" s="46">
        <f t="shared" si="3"/>
        <v>0</v>
      </c>
      <c r="G13" s="14">
        <f t="shared" si="2"/>
        <v>48</v>
      </c>
      <c r="H13" s="5"/>
      <c r="I13" s="7" t="s">
        <v>143</v>
      </c>
      <c r="J13" s="23">
        <f>1/J11</f>
        <v>0.63534083388484441</v>
      </c>
      <c r="K13" s="23">
        <f>1/K11</f>
        <v>0.67300030646644193</v>
      </c>
      <c r="L13" s="5"/>
      <c r="M13" s="5"/>
      <c r="N13" s="5"/>
    </row>
    <row r="14" spans="1:14" ht="15.75" customHeight="1" x14ac:dyDescent="0.2">
      <c r="A14" s="15" t="s">
        <v>54</v>
      </c>
      <c r="B14" s="16">
        <v>34</v>
      </c>
      <c r="C14" s="16">
        <v>48</v>
      </c>
      <c r="D14" s="17">
        <f t="shared" si="0"/>
        <v>14</v>
      </c>
      <c r="E14" s="18">
        <f t="shared" si="1"/>
        <v>14</v>
      </c>
      <c r="F14" s="46">
        <f t="shared" si="3"/>
        <v>0</v>
      </c>
      <c r="G14" s="14">
        <f t="shared" si="2"/>
        <v>48</v>
      </c>
      <c r="H14" s="5"/>
      <c r="I14" s="7" t="s">
        <v>261</v>
      </c>
      <c r="J14" s="26">
        <v>6</v>
      </c>
      <c r="K14" s="26">
        <v>6</v>
      </c>
      <c r="L14" s="5"/>
      <c r="M14" s="5"/>
      <c r="N14" s="5"/>
    </row>
    <row r="15" spans="1:14" ht="15.75" customHeight="1" x14ac:dyDescent="0.2">
      <c r="A15" s="15" t="s">
        <v>55</v>
      </c>
      <c r="B15" s="16">
        <v>33</v>
      </c>
      <c r="C15" s="16">
        <v>48</v>
      </c>
      <c r="D15" s="17">
        <f t="shared" si="0"/>
        <v>15</v>
      </c>
      <c r="E15" s="18">
        <f t="shared" si="1"/>
        <v>15</v>
      </c>
      <c r="F15" s="46">
        <f t="shared" si="3"/>
        <v>0</v>
      </c>
      <c r="G15" s="14">
        <f t="shared" si="2"/>
        <v>48</v>
      </c>
      <c r="H15" s="5"/>
      <c r="I15" s="7" t="s">
        <v>266</v>
      </c>
      <c r="J15" s="7">
        <f>(SUMPRODUCT(D3:D48,D3:D48))/J2</f>
        <v>195.97916666666666</v>
      </c>
      <c r="K15" s="7">
        <f>(SUMPRODUCT(D51:D111,D51:D111))/K2</f>
        <v>391.84722222222223</v>
      </c>
      <c r="L15" s="5"/>
      <c r="M15" s="5"/>
      <c r="N15" s="5"/>
    </row>
    <row r="16" spans="1:14" ht="15.75" customHeight="1" x14ac:dyDescent="0.2">
      <c r="A16" s="15" t="s">
        <v>56</v>
      </c>
      <c r="B16" s="16">
        <v>32</v>
      </c>
      <c r="C16" s="16">
        <v>48</v>
      </c>
      <c r="D16" s="17">
        <f t="shared" si="0"/>
        <v>16</v>
      </c>
      <c r="E16" s="18">
        <f t="shared" si="1"/>
        <v>16</v>
      </c>
      <c r="F16" s="46">
        <f t="shared" si="3"/>
        <v>0</v>
      </c>
      <c r="G16" s="14">
        <f t="shared" si="2"/>
        <v>48</v>
      </c>
      <c r="H16" s="5"/>
      <c r="I16" s="7" t="s">
        <v>267</v>
      </c>
      <c r="J16" s="7">
        <f>ABS(1-J13)</f>
        <v>0.36465916611515559</v>
      </c>
      <c r="K16" s="7">
        <f>ABS(1-K13)</f>
        <v>0.32699969353355807</v>
      </c>
      <c r="L16" s="5"/>
      <c r="M16" s="5"/>
      <c r="N16" s="5"/>
    </row>
    <row r="17" spans="1:14" ht="15.75" customHeight="1" x14ac:dyDescent="0.2">
      <c r="A17" s="15" t="s">
        <v>57</v>
      </c>
      <c r="B17" s="16">
        <v>31</v>
      </c>
      <c r="C17" s="16">
        <v>48</v>
      </c>
      <c r="D17" s="17">
        <f t="shared" si="0"/>
        <v>17</v>
      </c>
      <c r="E17" s="18">
        <f t="shared" si="1"/>
        <v>17</v>
      </c>
      <c r="F17" s="46">
        <f t="shared" si="3"/>
        <v>0</v>
      </c>
      <c r="G17" s="14">
        <f t="shared" si="2"/>
        <v>48</v>
      </c>
      <c r="H17" s="5"/>
      <c r="I17" s="7" t="s">
        <v>287</v>
      </c>
      <c r="J17" s="26">
        <f>J2/J3</f>
        <v>1.2307692307692308</v>
      </c>
      <c r="K17" s="26">
        <f>K2/K3</f>
        <v>1.2</v>
      </c>
      <c r="L17" s="5"/>
      <c r="M17" s="5"/>
      <c r="N17" s="5"/>
    </row>
    <row r="18" spans="1:14" ht="15.75" customHeight="1" x14ac:dyDescent="0.2">
      <c r="A18" s="15" t="s">
        <v>58</v>
      </c>
      <c r="B18" s="16">
        <v>30</v>
      </c>
      <c r="C18" s="16">
        <v>48</v>
      </c>
      <c r="D18" s="17">
        <f t="shared" si="0"/>
        <v>18</v>
      </c>
      <c r="E18" s="18">
        <f t="shared" si="1"/>
        <v>18</v>
      </c>
      <c r="F18" s="46">
        <f t="shared" si="3"/>
        <v>0</v>
      </c>
      <c r="G18" s="14">
        <f t="shared" si="2"/>
        <v>48</v>
      </c>
      <c r="H18" s="5"/>
      <c r="I18" s="7" t="s">
        <v>314</v>
      </c>
      <c r="J18" s="26">
        <f>STDEV(F3:F48)</f>
        <v>4.1433490596978819</v>
      </c>
      <c r="K18" s="26">
        <f>STDEV(F51:F111)</f>
        <v>4.6021365708710942</v>
      </c>
      <c r="L18" s="5"/>
      <c r="M18" s="5"/>
      <c r="N18" s="5"/>
    </row>
    <row r="19" spans="1:14" ht="15.75" customHeight="1" x14ac:dyDescent="0.2">
      <c r="A19" s="15" t="s">
        <v>59</v>
      </c>
      <c r="B19" s="16">
        <v>28</v>
      </c>
      <c r="C19" s="16">
        <v>48</v>
      </c>
      <c r="D19" s="17">
        <f t="shared" si="0"/>
        <v>20</v>
      </c>
      <c r="E19" s="18">
        <f t="shared" si="1"/>
        <v>20</v>
      </c>
      <c r="F19" s="46">
        <f t="shared" si="3"/>
        <v>0</v>
      </c>
      <c r="G19" s="14">
        <f t="shared" si="2"/>
        <v>48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60</v>
      </c>
      <c r="B20" s="16">
        <v>27</v>
      </c>
      <c r="C20" s="16">
        <v>43</v>
      </c>
      <c r="D20" s="17">
        <f t="shared" si="0"/>
        <v>16</v>
      </c>
      <c r="E20" s="18">
        <f t="shared" si="1"/>
        <v>16</v>
      </c>
      <c r="F20" s="46">
        <f t="shared" si="3"/>
        <v>5</v>
      </c>
      <c r="G20" s="14">
        <f t="shared" si="2"/>
        <v>43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41285</v>
      </c>
      <c r="B21" s="16">
        <v>26</v>
      </c>
      <c r="C21" s="16">
        <v>43</v>
      </c>
      <c r="D21" s="17">
        <f t="shared" si="0"/>
        <v>17</v>
      </c>
      <c r="E21" s="18">
        <f t="shared" si="1"/>
        <v>17</v>
      </c>
      <c r="F21" s="46">
        <f t="shared" si="3"/>
        <v>0</v>
      </c>
      <c r="G21" s="14">
        <f t="shared" si="2"/>
        <v>43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41316</v>
      </c>
      <c r="B22" s="16">
        <v>25</v>
      </c>
      <c r="C22" s="16">
        <v>43</v>
      </c>
      <c r="D22" s="17">
        <f t="shared" si="0"/>
        <v>18</v>
      </c>
      <c r="E22" s="18">
        <f t="shared" si="1"/>
        <v>18</v>
      </c>
      <c r="F22" s="46">
        <f t="shared" si="3"/>
        <v>0</v>
      </c>
      <c r="G22" s="14">
        <f t="shared" si="2"/>
        <v>43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41344</v>
      </c>
      <c r="B23" s="16">
        <v>23</v>
      </c>
      <c r="C23" s="16">
        <v>43</v>
      </c>
      <c r="D23" s="17">
        <f t="shared" si="0"/>
        <v>20</v>
      </c>
      <c r="E23" s="18">
        <f t="shared" si="1"/>
        <v>20</v>
      </c>
      <c r="F23" s="46">
        <f t="shared" si="3"/>
        <v>0</v>
      </c>
      <c r="G23" s="14">
        <f t="shared" si="2"/>
        <v>43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41375</v>
      </c>
      <c r="B24" s="16">
        <v>22</v>
      </c>
      <c r="C24" s="16">
        <v>43</v>
      </c>
      <c r="D24" s="17">
        <f t="shared" si="0"/>
        <v>21</v>
      </c>
      <c r="E24" s="18">
        <f t="shared" si="1"/>
        <v>21</v>
      </c>
      <c r="F24" s="46">
        <f t="shared" si="3"/>
        <v>0</v>
      </c>
      <c r="G24" s="14">
        <f t="shared" si="2"/>
        <v>43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41405</v>
      </c>
      <c r="B25" s="16">
        <v>21</v>
      </c>
      <c r="C25" s="16">
        <v>43</v>
      </c>
      <c r="D25" s="17">
        <f t="shared" si="0"/>
        <v>22</v>
      </c>
      <c r="E25" s="18">
        <f t="shared" si="1"/>
        <v>22</v>
      </c>
      <c r="F25" s="46">
        <f t="shared" si="3"/>
        <v>0</v>
      </c>
      <c r="G25" s="14">
        <f t="shared" si="2"/>
        <v>43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41436</v>
      </c>
      <c r="B26" s="16">
        <v>20</v>
      </c>
      <c r="C26" s="16">
        <v>43</v>
      </c>
      <c r="D26" s="17">
        <f t="shared" si="0"/>
        <v>23</v>
      </c>
      <c r="E26" s="18">
        <f t="shared" si="1"/>
        <v>23</v>
      </c>
      <c r="F26" s="46">
        <f t="shared" si="3"/>
        <v>0</v>
      </c>
      <c r="G26" s="14">
        <f t="shared" si="2"/>
        <v>43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41466</v>
      </c>
      <c r="B27" s="16">
        <v>18</v>
      </c>
      <c r="C27" s="16">
        <v>33</v>
      </c>
      <c r="D27" s="17">
        <f t="shared" si="0"/>
        <v>15</v>
      </c>
      <c r="E27" s="18">
        <f t="shared" si="1"/>
        <v>15</v>
      </c>
      <c r="F27" s="46">
        <f t="shared" si="3"/>
        <v>10</v>
      </c>
      <c r="G27" s="14">
        <f t="shared" si="2"/>
        <v>33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41497</v>
      </c>
      <c r="B28" s="16">
        <v>17</v>
      </c>
      <c r="C28" s="16">
        <v>33</v>
      </c>
      <c r="D28" s="17">
        <f t="shared" si="0"/>
        <v>16</v>
      </c>
      <c r="E28" s="18">
        <f t="shared" si="1"/>
        <v>16</v>
      </c>
      <c r="F28" s="46">
        <f t="shared" si="3"/>
        <v>0</v>
      </c>
      <c r="G28" s="14">
        <f t="shared" si="2"/>
        <v>33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41528</v>
      </c>
      <c r="B29" s="16">
        <v>16</v>
      </c>
      <c r="C29" s="16">
        <v>33</v>
      </c>
      <c r="D29" s="17">
        <f t="shared" si="0"/>
        <v>17</v>
      </c>
      <c r="E29" s="18">
        <f t="shared" si="1"/>
        <v>17</v>
      </c>
      <c r="F29" s="46">
        <f t="shared" si="3"/>
        <v>0</v>
      </c>
      <c r="G29" s="14">
        <f t="shared" si="2"/>
        <v>33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41558</v>
      </c>
      <c r="B30" s="16">
        <v>15</v>
      </c>
      <c r="C30" s="16">
        <v>33</v>
      </c>
      <c r="D30" s="17">
        <f t="shared" si="0"/>
        <v>18</v>
      </c>
      <c r="E30" s="18">
        <f t="shared" si="1"/>
        <v>18</v>
      </c>
      <c r="F30" s="46">
        <f t="shared" si="3"/>
        <v>0</v>
      </c>
      <c r="G30" s="14">
        <f t="shared" si="2"/>
        <v>33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41589</v>
      </c>
      <c r="B31" s="16">
        <v>14</v>
      </c>
      <c r="C31" s="16">
        <v>33</v>
      </c>
      <c r="D31" s="17">
        <f t="shared" si="0"/>
        <v>19</v>
      </c>
      <c r="E31" s="18">
        <f t="shared" si="1"/>
        <v>19</v>
      </c>
      <c r="F31" s="46">
        <f t="shared" si="3"/>
        <v>0</v>
      </c>
      <c r="G31" s="14">
        <f t="shared" si="2"/>
        <v>33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41619</v>
      </c>
      <c r="B32" s="16">
        <v>12</v>
      </c>
      <c r="C32" s="16">
        <v>33</v>
      </c>
      <c r="D32" s="17">
        <f t="shared" si="0"/>
        <v>21</v>
      </c>
      <c r="E32" s="18">
        <f t="shared" si="1"/>
        <v>21</v>
      </c>
      <c r="F32" s="46">
        <f t="shared" si="3"/>
        <v>0</v>
      </c>
      <c r="G32" s="14">
        <f t="shared" si="2"/>
        <v>33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61</v>
      </c>
      <c r="B33" s="16">
        <v>11</v>
      </c>
      <c r="C33" s="16">
        <v>33</v>
      </c>
      <c r="D33" s="17">
        <f t="shared" si="0"/>
        <v>22</v>
      </c>
      <c r="E33" s="18">
        <f t="shared" si="1"/>
        <v>22</v>
      </c>
      <c r="F33" s="46">
        <f t="shared" si="3"/>
        <v>0</v>
      </c>
      <c r="G33" s="14">
        <f t="shared" si="2"/>
        <v>33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62</v>
      </c>
      <c r="B34" s="16">
        <v>10</v>
      </c>
      <c r="C34" s="16">
        <v>23</v>
      </c>
      <c r="D34" s="17">
        <f t="shared" si="0"/>
        <v>13</v>
      </c>
      <c r="E34" s="18">
        <f t="shared" si="1"/>
        <v>13</v>
      </c>
      <c r="F34" s="46">
        <f t="shared" si="3"/>
        <v>10</v>
      </c>
      <c r="G34" s="14">
        <f t="shared" si="2"/>
        <v>23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63</v>
      </c>
      <c r="B35" s="16">
        <v>9</v>
      </c>
      <c r="C35" s="16">
        <v>23</v>
      </c>
      <c r="D35" s="17">
        <f t="shared" si="0"/>
        <v>14</v>
      </c>
      <c r="E35" s="18">
        <f t="shared" si="1"/>
        <v>14</v>
      </c>
      <c r="F35" s="46">
        <f t="shared" si="3"/>
        <v>0</v>
      </c>
      <c r="G35" s="14">
        <f t="shared" si="2"/>
        <v>23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64</v>
      </c>
      <c r="B36" s="16">
        <v>7</v>
      </c>
      <c r="C36" s="16">
        <v>23</v>
      </c>
      <c r="D36" s="17">
        <f t="shared" si="0"/>
        <v>16</v>
      </c>
      <c r="E36" s="18">
        <f t="shared" si="1"/>
        <v>16</v>
      </c>
      <c r="F36" s="46">
        <f t="shared" si="3"/>
        <v>0</v>
      </c>
      <c r="G36" s="14">
        <f t="shared" si="2"/>
        <v>23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65</v>
      </c>
      <c r="B37" s="16">
        <v>6</v>
      </c>
      <c r="C37" s="16">
        <v>23</v>
      </c>
      <c r="D37" s="17">
        <f t="shared" si="0"/>
        <v>17</v>
      </c>
      <c r="E37" s="18">
        <f t="shared" si="1"/>
        <v>17</v>
      </c>
      <c r="F37" s="46">
        <f t="shared" si="3"/>
        <v>0</v>
      </c>
      <c r="G37" s="14">
        <f t="shared" si="2"/>
        <v>23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66</v>
      </c>
      <c r="B38" s="16">
        <v>5</v>
      </c>
      <c r="C38" s="16">
        <v>23</v>
      </c>
      <c r="D38" s="17">
        <f t="shared" si="0"/>
        <v>18</v>
      </c>
      <c r="E38" s="18">
        <f t="shared" si="1"/>
        <v>18</v>
      </c>
      <c r="F38" s="46">
        <f t="shared" si="3"/>
        <v>0</v>
      </c>
      <c r="G38" s="14">
        <f t="shared" si="2"/>
        <v>23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67</v>
      </c>
      <c r="B39" s="16">
        <v>4</v>
      </c>
      <c r="C39" s="16">
        <v>23</v>
      </c>
      <c r="D39" s="17">
        <f t="shared" si="0"/>
        <v>19</v>
      </c>
      <c r="E39" s="18">
        <f t="shared" si="1"/>
        <v>19</v>
      </c>
      <c r="F39" s="46">
        <f t="shared" si="3"/>
        <v>0</v>
      </c>
      <c r="G39" s="14">
        <f t="shared" si="2"/>
        <v>23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68</v>
      </c>
      <c r="B40" s="16">
        <v>2</v>
      </c>
      <c r="C40" s="16">
        <v>23</v>
      </c>
      <c r="D40" s="17">
        <f t="shared" si="0"/>
        <v>21</v>
      </c>
      <c r="E40" s="18">
        <f t="shared" si="1"/>
        <v>21</v>
      </c>
      <c r="F40" s="46">
        <f t="shared" si="3"/>
        <v>0</v>
      </c>
      <c r="G40" s="14">
        <f t="shared" si="2"/>
        <v>23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71</v>
      </c>
      <c r="B41" s="16">
        <v>1</v>
      </c>
      <c r="C41" s="16">
        <v>1</v>
      </c>
      <c r="D41" s="17">
        <f t="shared" si="0"/>
        <v>0</v>
      </c>
      <c r="E41" s="18">
        <f t="shared" si="1"/>
        <v>0</v>
      </c>
      <c r="F41" s="46">
        <f t="shared" si="3"/>
        <v>22</v>
      </c>
      <c r="G41" s="14">
        <f t="shared" si="2"/>
        <v>1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72</v>
      </c>
      <c r="B42" s="16">
        <v>0</v>
      </c>
      <c r="C42" s="16">
        <v>1</v>
      </c>
      <c r="D42" s="17">
        <f t="shared" si="0"/>
        <v>1</v>
      </c>
      <c r="E42" s="18">
        <f t="shared" si="1"/>
        <v>1</v>
      </c>
      <c r="F42" s="46">
        <f t="shared" si="3"/>
        <v>0</v>
      </c>
      <c r="G42" s="14">
        <f t="shared" si="2"/>
        <v>1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/>
      <c r="B43" s="20"/>
      <c r="C43" s="20"/>
      <c r="D43" s="21">
        <f t="shared" si="0"/>
        <v>0</v>
      </c>
      <c r="E43" s="22">
        <f t="shared" si="1"/>
        <v>0</v>
      </c>
      <c r="F43" s="46" t="str">
        <f t="shared" si="3"/>
        <v/>
      </c>
      <c r="G43" s="14">
        <f t="shared" si="2"/>
        <v>0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/>
      <c r="B44" s="7"/>
      <c r="C44" s="7"/>
      <c r="D44" s="7"/>
      <c r="E44" s="10"/>
      <c r="F44" s="46" t="str">
        <f t="shared" si="3"/>
        <v/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7"/>
      <c r="E45" s="7"/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7"/>
      <c r="E46" s="7"/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7"/>
      <c r="E47" s="7"/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7"/>
      <c r="E48" s="7"/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 t="s">
        <v>7</v>
      </c>
      <c r="B51" s="16">
        <v>72</v>
      </c>
      <c r="C51" s="16">
        <v>72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72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 t="s">
        <v>8</v>
      </c>
      <c r="B52" s="16">
        <v>71</v>
      </c>
      <c r="C52" s="16">
        <v>72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72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 t="s">
        <v>9</v>
      </c>
      <c r="B53" s="16">
        <v>70</v>
      </c>
      <c r="C53" s="16">
        <v>72</v>
      </c>
      <c r="D53" s="17">
        <f t="shared" si="5"/>
        <v>2</v>
      </c>
      <c r="E53" s="18">
        <f t="shared" si="6"/>
        <v>2</v>
      </c>
      <c r="F53" s="46">
        <f t="shared" si="3"/>
        <v>0</v>
      </c>
      <c r="G53" s="14">
        <f t="shared" si="4"/>
        <v>72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 t="s">
        <v>10</v>
      </c>
      <c r="B54" s="16">
        <v>68</v>
      </c>
      <c r="C54" s="16">
        <v>72</v>
      </c>
      <c r="D54" s="17">
        <f t="shared" si="5"/>
        <v>4</v>
      </c>
      <c r="E54" s="18">
        <f t="shared" si="6"/>
        <v>4</v>
      </c>
      <c r="F54" s="46">
        <f t="shared" si="3"/>
        <v>0</v>
      </c>
      <c r="G54" s="14">
        <f t="shared" si="4"/>
        <v>72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 t="s">
        <v>11</v>
      </c>
      <c r="B55" s="16">
        <v>67</v>
      </c>
      <c r="C55" s="16">
        <v>72</v>
      </c>
      <c r="D55" s="17">
        <f t="shared" si="5"/>
        <v>5</v>
      </c>
      <c r="E55" s="18">
        <f t="shared" si="6"/>
        <v>5</v>
      </c>
      <c r="F55" s="46">
        <f t="shared" si="3"/>
        <v>0</v>
      </c>
      <c r="G55" s="14">
        <f t="shared" si="4"/>
        <v>72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 t="s">
        <v>12</v>
      </c>
      <c r="B56" s="16">
        <v>66</v>
      </c>
      <c r="C56" s="16">
        <v>72</v>
      </c>
      <c r="D56" s="17">
        <f t="shared" si="5"/>
        <v>6</v>
      </c>
      <c r="E56" s="18">
        <f t="shared" si="6"/>
        <v>6</v>
      </c>
      <c r="F56" s="46">
        <f t="shared" si="3"/>
        <v>0</v>
      </c>
      <c r="G56" s="14">
        <f t="shared" si="4"/>
        <v>72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41286</v>
      </c>
      <c r="B57" s="16">
        <v>65</v>
      </c>
      <c r="C57" s="16">
        <v>72</v>
      </c>
      <c r="D57" s="17">
        <f t="shared" si="5"/>
        <v>7</v>
      </c>
      <c r="E57" s="18">
        <f t="shared" si="6"/>
        <v>7</v>
      </c>
      <c r="F57" s="46">
        <f t="shared" si="3"/>
        <v>0</v>
      </c>
      <c r="G57" s="14">
        <f t="shared" si="4"/>
        <v>72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41317</v>
      </c>
      <c r="B58" s="16">
        <v>64</v>
      </c>
      <c r="C58" s="16">
        <v>72</v>
      </c>
      <c r="D58" s="17">
        <f t="shared" si="5"/>
        <v>8</v>
      </c>
      <c r="E58" s="18">
        <f t="shared" si="6"/>
        <v>8</v>
      </c>
      <c r="F58" s="46">
        <f t="shared" si="3"/>
        <v>0</v>
      </c>
      <c r="G58" s="14">
        <f t="shared" si="4"/>
        <v>72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41345</v>
      </c>
      <c r="B59" s="16">
        <v>62</v>
      </c>
      <c r="C59" s="16">
        <v>72</v>
      </c>
      <c r="D59" s="17">
        <f t="shared" si="5"/>
        <v>10</v>
      </c>
      <c r="E59" s="18">
        <f t="shared" si="6"/>
        <v>10</v>
      </c>
      <c r="F59" s="46">
        <f t="shared" si="3"/>
        <v>0</v>
      </c>
      <c r="G59" s="14">
        <f t="shared" si="4"/>
        <v>72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41376</v>
      </c>
      <c r="B60" s="16">
        <v>61</v>
      </c>
      <c r="C60" s="16">
        <v>72</v>
      </c>
      <c r="D60" s="17">
        <f t="shared" si="5"/>
        <v>11</v>
      </c>
      <c r="E60" s="18">
        <f t="shared" si="6"/>
        <v>11</v>
      </c>
      <c r="F60" s="46">
        <f t="shared" si="3"/>
        <v>0</v>
      </c>
      <c r="G60" s="14">
        <f t="shared" si="4"/>
        <v>72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41406</v>
      </c>
      <c r="B61" s="16">
        <v>60</v>
      </c>
      <c r="C61" s="16">
        <v>69</v>
      </c>
      <c r="D61" s="17">
        <f t="shared" si="5"/>
        <v>9</v>
      </c>
      <c r="E61" s="18">
        <f t="shared" si="6"/>
        <v>9</v>
      </c>
      <c r="F61" s="46">
        <f t="shared" si="3"/>
        <v>3</v>
      </c>
      <c r="G61" s="14">
        <f t="shared" si="4"/>
        <v>69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>
        <v>41437</v>
      </c>
      <c r="B62" s="16">
        <v>59</v>
      </c>
      <c r="C62" s="16">
        <v>69</v>
      </c>
      <c r="D62" s="17">
        <f t="shared" si="5"/>
        <v>10</v>
      </c>
      <c r="E62" s="18">
        <f t="shared" si="6"/>
        <v>10</v>
      </c>
      <c r="F62" s="46">
        <f t="shared" si="3"/>
        <v>0</v>
      </c>
      <c r="G62" s="14">
        <f t="shared" si="4"/>
        <v>69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>
        <v>41467</v>
      </c>
      <c r="B63" s="16">
        <v>58</v>
      </c>
      <c r="C63" s="16">
        <v>69</v>
      </c>
      <c r="D63" s="17">
        <f t="shared" si="5"/>
        <v>11</v>
      </c>
      <c r="E63" s="18">
        <f t="shared" si="6"/>
        <v>11</v>
      </c>
      <c r="F63" s="46">
        <f t="shared" si="3"/>
        <v>0</v>
      </c>
      <c r="G63" s="14">
        <f t="shared" si="4"/>
        <v>69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>
        <v>41498</v>
      </c>
      <c r="B64" s="16">
        <v>56</v>
      </c>
      <c r="C64" s="16">
        <v>69</v>
      </c>
      <c r="D64" s="17">
        <f t="shared" si="5"/>
        <v>13</v>
      </c>
      <c r="E64" s="18">
        <f t="shared" si="6"/>
        <v>13</v>
      </c>
      <c r="F64" s="46">
        <f t="shared" si="3"/>
        <v>0</v>
      </c>
      <c r="G64" s="14">
        <f t="shared" si="4"/>
        <v>69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>
        <v>41529</v>
      </c>
      <c r="B65" s="16">
        <v>55</v>
      </c>
      <c r="C65" s="16">
        <v>65</v>
      </c>
      <c r="D65" s="17">
        <f t="shared" si="5"/>
        <v>10</v>
      </c>
      <c r="E65" s="18">
        <f t="shared" si="6"/>
        <v>10</v>
      </c>
      <c r="F65" s="46">
        <f t="shared" si="3"/>
        <v>4</v>
      </c>
      <c r="G65" s="14">
        <f t="shared" si="4"/>
        <v>65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>
        <v>41559</v>
      </c>
      <c r="B66" s="16">
        <v>54</v>
      </c>
      <c r="C66" s="16">
        <v>65</v>
      </c>
      <c r="D66" s="17">
        <f t="shared" si="5"/>
        <v>11</v>
      </c>
      <c r="E66" s="18">
        <f t="shared" si="6"/>
        <v>11</v>
      </c>
      <c r="F66" s="46">
        <f t="shared" si="3"/>
        <v>0</v>
      </c>
      <c r="G66" s="14">
        <f t="shared" si="4"/>
        <v>65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>
        <v>41590</v>
      </c>
      <c r="B67" s="16">
        <v>53</v>
      </c>
      <c r="C67" s="16">
        <v>65</v>
      </c>
      <c r="D67" s="17">
        <f t="shared" si="5"/>
        <v>12</v>
      </c>
      <c r="E67" s="18">
        <f t="shared" si="6"/>
        <v>12</v>
      </c>
      <c r="F67" s="46">
        <f t="shared" si="3"/>
        <v>0</v>
      </c>
      <c r="G67" s="14">
        <f t="shared" si="4"/>
        <v>65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>
        <v>41620</v>
      </c>
      <c r="B68" s="16">
        <v>52</v>
      </c>
      <c r="C68" s="16">
        <v>53</v>
      </c>
      <c r="D68" s="17">
        <f t="shared" si="5"/>
        <v>1</v>
      </c>
      <c r="E68" s="18">
        <f t="shared" si="6"/>
        <v>1</v>
      </c>
      <c r="F68" s="46">
        <f t="shared" si="3"/>
        <v>12</v>
      </c>
      <c r="G68" s="14">
        <f t="shared" si="4"/>
        <v>53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13</v>
      </c>
      <c r="B69" s="16">
        <v>50</v>
      </c>
      <c r="C69" s="16">
        <v>53</v>
      </c>
      <c r="D69" s="17">
        <f t="shared" si="5"/>
        <v>3</v>
      </c>
      <c r="E69" s="18">
        <f t="shared" si="6"/>
        <v>3</v>
      </c>
      <c r="F69" s="46">
        <f t="shared" ref="F69:F111" si="7">IF(B68,C68-C69,"")</f>
        <v>0</v>
      </c>
      <c r="G69" s="14">
        <f t="shared" si="4"/>
        <v>53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14</v>
      </c>
      <c r="B70" s="16">
        <v>49</v>
      </c>
      <c r="C70" s="16">
        <v>53</v>
      </c>
      <c r="D70" s="17">
        <f t="shared" si="5"/>
        <v>4</v>
      </c>
      <c r="E70" s="18">
        <f t="shared" si="6"/>
        <v>4</v>
      </c>
      <c r="F70" s="46">
        <f t="shared" si="7"/>
        <v>0</v>
      </c>
      <c r="G70" s="14">
        <f t="shared" si="4"/>
        <v>53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15</v>
      </c>
      <c r="B71" s="16">
        <v>48</v>
      </c>
      <c r="C71" s="16">
        <v>53</v>
      </c>
      <c r="D71" s="17">
        <f t="shared" si="5"/>
        <v>5</v>
      </c>
      <c r="E71" s="18">
        <f t="shared" si="6"/>
        <v>5</v>
      </c>
      <c r="F71" s="46">
        <f t="shared" si="7"/>
        <v>0</v>
      </c>
      <c r="G71" s="14">
        <f t="shared" si="4"/>
        <v>53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16</v>
      </c>
      <c r="B72" s="16">
        <v>47</v>
      </c>
      <c r="C72" s="16">
        <v>53</v>
      </c>
      <c r="D72" s="17">
        <f t="shared" si="5"/>
        <v>6</v>
      </c>
      <c r="E72" s="18">
        <f t="shared" si="6"/>
        <v>6</v>
      </c>
      <c r="F72" s="46">
        <f t="shared" si="7"/>
        <v>0</v>
      </c>
      <c r="G72" s="14">
        <f t="shared" si="4"/>
        <v>53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17</v>
      </c>
      <c r="B73" s="16">
        <v>46</v>
      </c>
      <c r="C73" s="16">
        <v>53</v>
      </c>
      <c r="D73" s="17">
        <f t="shared" si="5"/>
        <v>7</v>
      </c>
      <c r="E73" s="18">
        <f t="shared" si="6"/>
        <v>7</v>
      </c>
      <c r="F73" s="46">
        <f t="shared" si="7"/>
        <v>0</v>
      </c>
      <c r="G73" s="14">
        <f t="shared" si="4"/>
        <v>53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18</v>
      </c>
      <c r="B74" s="16">
        <v>44</v>
      </c>
      <c r="C74" s="16">
        <v>53</v>
      </c>
      <c r="D74" s="17">
        <f t="shared" si="5"/>
        <v>9</v>
      </c>
      <c r="E74" s="18">
        <f t="shared" si="6"/>
        <v>9</v>
      </c>
      <c r="F74" s="46">
        <f t="shared" si="7"/>
        <v>0</v>
      </c>
      <c r="G74" s="14">
        <f t="shared" si="4"/>
        <v>53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19</v>
      </c>
      <c r="B75" s="16">
        <v>43</v>
      </c>
      <c r="C75" s="16">
        <v>53</v>
      </c>
      <c r="D75" s="17">
        <f t="shared" si="5"/>
        <v>10</v>
      </c>
      <c r="E75" s="18">
        <f t="shared" si="6"/>
        <v>10</v>
      </c>
      <c r="F75" s="46">
        <f t="shared" si="7"/>
        <v>0</v>
      </c>
      <c r="G75" s="14">
        <f t="shared" si="4"/>
        <v>53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20</v>
      </c>
      <c r="B76" s="16">
        <v>42</v>
      </c>
      <c r="C76" s="16">
        <v>53</v>
      </c>
      <c r="D76" s="17">
        <f t="shared" si="5"/>
        <v>11</v>
      </c>
      <c r="E76" s="18">
        <f t="shared" si="6"/>
        <v>11</v>
      </c>
      <c r="F76" s="46">
        <f t="shared" si="7"/>
        <v>0</v>
      </c>
      <c r="G76" s="14">
        <f t="shared" si="4"/>
        <v>53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21</v>
      </c>
      <c r="B77" s="16">
        <v>41</v>
      </c>
      <c r="C77" s="16">
        <v>53</v>
      </c>
      <c r="D77" s="17">
        <f t="shared" si="5"/>
        <v>12</v>
      </c>
      <c r="E77" s="18">
        <f t="shared" si="6"/>
        <v>12</v>
      </c>
      <c r="F77" s="46">
        <f t="shared" si="7"/>
        <v>0</v>
      </c>
      <c r="G77" s="14">
        <f t="shared" si="4"/>
        <v>53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22</v>
      </c>
      <c r="B78" s="16">
        <v>40</v>
      </c>
      <c r="C78" s="16">
        <v>53</v>
      </c>
      <c r="D78" s="17">
        <f t="shared" si="5"/>
        <v>13</v>
      </c>
      <c r="E78" s="18">
        <f t="shared" si="6"/>
        <v>13</v>
      </c>
      <c r="F78" s="46">
        <f t="shared" si="7"/>
        <v>0</v>
      </c>
      <c r="G78" s="14">
        <f t="shared" si="4"/>
        <v>53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23</v>
      </c>
      <c r="B79" s="16">
        <v>38</v>
      </c>
      <c r="C79" s="16">
        <v>53</v>
      </c>
      <c r="D79" s="17">
        <f t="shared" si="5"/>
        <v>15</v>
      </c>
      <c r="E79" s="18">
        <f t="shared" si="6"/>
        <v>15</v>
      </c>
      <c r="F79" s="46">
        <f t="shared" si="7"/>
        <v>0</v>
      </c>
      <c r="G79" s="14">
        <f t="shared" si="4"/>
        <v>53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24</v>
      </c>
      <c r="B80" s="16">
        <v>37</v>
      </c>
      <c r="C80" s="16">
        <v>53</v>
      </c>
      <c r="D80" s="17">
        <f t="shared" si="5"/>
        <v>16</v>
      </c>
      <c r="E80" s="18">
        <f t="shared" si="6"/>
        <v>16</v>
      </c>
      <c r="F80" s="46">
        <f t="shared" si="7"/>
        <v>0</v>
      </c>
      <c r="G80" s="14">
        <f t="shared" si="4"/>
        <v>53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 t="s">
        <v>25</v>
      </c>
      <c r="B81" s="16">
        <v>36</v>
      </c>
      <c r="C81" s="16">
        <v>53</v>
      </c>
      <c r="D81" s="17">
        <f t="shared" si="5"/>
        <v>17</v>
      </c>
      <c r="E81" s="18">
        <f t="shared" si="6"/>
        <v>17</v>
      </c>
      <c r="F81" s="46">
        <f t="shared" si="7"/>
        <v>0</v>
      </c>
      <c r="G81" s="14">
        <f t="shared" si="4"/>
        <v>53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 t="s">
        <v>26</v>
      </c>
      <c r="B82" s="16">
        <v>35</v>
      </c>
      <c r="C82" s="16">
        <v>53</v>
      </c>
      <c r="D82" s="17">
        <f t="shared" si="5"/>
        <v>18</v>
      </c>
      <c r="E82" s="18">
        <f t="shared" si="6"/>
        <v>18</v>
      </c>
      <c r="F82" s="46">
        <f t="shared" si="7"/>
        <v>0</v>
      </c>
      <c r="G82" s="14">
        <f t="shared" si="4"/>
        <v>53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 t="s">
        <v>27</v>
      </c>
      <c r="B83" s="16">
        <v>34</v>
      </c>
      <c r="C83" s="16">
        <v>53</v>
      </c>
      <c r="D83" s="17">
        <f t="shared" si="5"/>
        <v>19</v>
      </c>
      <c r="E83" s="18">
        <f t="shared" si="6"/>
        <v>19</v>
      </c>
      <c r="F83" s="46">
        <f t="shared" si="7"/>
        <v>0</v>
      </c>
      <c r="G83" s="14">
        <f t="shared" si="4"/>
        <v>53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 t="s">
        <v>28</v>
      </c>
      <c r="B84" s="16">
        <v>32</v>
      </c>
      <c r="C84" s="16">
        <v>53</v>
      </c>
      <c r="D84" s="17">
        <f t="shared" si="5"/>
        <v>21</v>
      </c>
      <c r="E84" s="18">
        <f t="shared" si="6"/>
        <v>21</v>
      </c>
      <c r="F84" s="46">
        <f t="shared" si="7"/>
        <v>0</v>
      </c>
      <c r="G84" s="14">
        <f t="shared" si="4"/>
        <v>53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 t="s">
        <v>29</v>
      </c>
      <c r="B85" s="16">
        <v>31</v>
      </c>
      <c r="C85" s="16">
        <v>53</v>
      </c>
      <c r="D85" s="17">
        <f t="shared" si="5"/>
        <v>22</v>
      </c>
      <c r="E85" s="18">
        <f t="shared" si="6"/>
        <v>22</v>
      </c>
      <c r="F85" s="46">
        <f t="shared" si="7"/>
        <v>0</v>
      </c>
      <c r="G85" s="14">
        <f t="shared" si="4"/>
        <v>53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 t="s">
        <v>30</v>
      </c>
      <c r="B86" s="16">
        <v>30</v>
      </c>
      <c r="C86" s="16">
        <v>53</v>
      </c>
      <c r="D86" s="17">
        <f t="shared" si="5"/>
        <v>23</v>
      </c>
      <c r="E86" s="18">
        <f t="shared" si="6"/>
        <v>23</v>
      </c>
      <c r="F86" s="46">
        <f t="shared" si="7"/>
        <v>0</v>
      </c>
      <c r="G86" s="14">
        <f t="shared" si="4"/>
        <v>53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 t="s">
        <v>31</v>
      </c>
      <c r="B87" s="16">
        <v>29</v>
      </c>
      <c r="C87" s="16">
        <v>53</v>
      </c>
      <c r="D87" s="17">
        <f t="shared" si="5"/>
        <v>24</v>
      </c>
      <c r="E87" s="18">
        <f t="shared" si="6"/>
        <v>24</v>
      </c>
      <c r="F87" s="46">
        <f t="shared" si="7"/>
        <v>0</v>
      </c>
      <c r="G87" s="14">
        <f t="shared" si="4"/>
        <v>53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41640</v>
      </c>
      <c r="B88" s="16">
        <v>28</v>
      </c>
      <c r="C88" s="16">
        <v>53</v>
      </c>
      <c r="D88" s="17">
        <f t="shared" si="5"/>
        <v>25</v>
      </c>
      <c r="E88" s="18">
        <f t="shared" si="6"/>
        <v>25</v>
      </c>
      <c r="F88" s="46">
        <f t="shared" si="7"/>
        <v>0</v>
      </c>
      <c r="G88" s="14">
        <f t="shared" si="4"/>
        <v>53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41671</v>
      </c>
      <c r="B89" s="16">
        <v>26</v>
      </c>
      <c r="C89" s="16">
        <v>53</v>
      </c>
      <c r="D89" s="17">
        <f t="shared" si="5"/>
        <v>27</v>
      </c>
      <c r="E89" s="18">
        <f t="shared" si="6"/>
        <v>27</v>
      </c>
      <c r="F89" s="46">
        <f t="shared" si="7"/>
        <v>0</v>
      </c>
      <c r="G89" s="14">
        <f t="shared" si="4"/>
        <v>53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41699</v>
      </c>
      <c r="B90" s="16">
        <v>25</v>
      </c>
      <c r="C90" s="16">
        <v>53</v>
      </c>
      <c r="D90" s="17">
        <f t="shared" si="5"/>
        <v>28</v>
      </c>
      <c r="E90" s="18">
        <f t="shared" si="6"/>
        <v>28</v>
      </c>
      <c r="F90" s="46">
        <f t="shared" si="7"/>
        <v>0</v>
      </c>
      <c r="G90" s="14">
        <f t="shared" si="4"/>
        <v>53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41730</v>
      </c>
      <c r="B91" s="16">
        <v>24</v>
      </c>
      <c r="C91" s="16">
        <v>53</v>
      </c>
      <c r="D91" s="17">
        <f t="shared" si="5"/>
        <v>29</v>
      </c>
      <c r="E91" s="18">
        <f t="shared" si="6"/>
        <v>29</v>
      </c>
      <c r="F91" s="46">
        <f t="shared" si="7"/>
        <v>0</v>
      </c>
      <c r="G91" s="14">
        <f t="shared" si="4"/>
        <v>53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41760</v>
      </c>
      <c r="B92" s="16">
        <v>23</v>
      </c>
      <c r="C92" s="16">
        <v>53</v>
      </c>
      <c r="D92" s="17">
        <f t="shared" si="5"/>
        <v>30</v>
      </c>
      <c r="E92" s="18">
        <f t="shared" si="6"/>
        <v>30</v>
      </c>
      <c r="F92" s="46">
        <f t="shared" si="7"/>
        <v>0</v>
      </c>
      <c r="G92" s="14">
        <f t="shared" si="4"/>
        <v>53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>
        <v>41791</v>
      </c>
      <c r="B93" s="16">
        <v>22</v>
      </c>
      <c r="C93" s="16">
        <v>53</v>
      </c>
      <c r="D93" s="17">
        <f t="shared" si="5"/>
        <v>31</v>
      </c>
      <c r="E93" s="18">
        <f t="shared" si="6"/>
        <v>31</v>
      </c>
      <c r="F93" s="46">
        <f t="shared" si="7"/>
        <v>0</v>
      </c>
      <c r="G93" s="14">
        <f t="shared" si="4"/>
        <v>53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>
        <v>41821</v>
      </c>
      <c r="B94" s="16">
        <v>20</v>
      </c>
      <c r="C94" s="16">
        <v>53</v>
      </c>
      <c r="D94" s="17">
        <f t="shared" si="5"/>
        <v>33</v>
      </c>
      <c r="E94" s="18">
        <f t="shared" si="6"/>
        <v>33</v>
      </c>
      <c r="F94" s="46">
        <f t="shared" si="7"/>
        <v>0</v>
      </c>
      <c r="G94" s="14">
        <f t="shared" si="4"/>
        <v>53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>
        <v>41852</v>
      </c>
      <c r="B95" s="16">
        <v>19</v>
      </c>
      <c r="C95" s="16">
        <v>53</v>
      </c>
      <c r="D95" s="17">
        <f t="shared" si="5"/>
        <v>34</v>
      </c>
      <c r="E95" s="18">
        <f t="shared" si="6"/>
        <v>34</v>
      </c>
      <c r="F95" s="46">
        <f t="shared" si="7"/>
        <v>0</v>
      </c>
      <c r="G95" s="14">
        <f t="shared" si="4"/>
        <v>53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>
        <v>41883</v>
      </c>
      <c r="B96" s="16">
        <v>18</v>
      </c>
      <c r="C96" s="16">
        <v>47</v>
      </c>
      <c r="D96" s="17">
        <f t="shared" si="5"/>
        <v>29</v>
      </c>
      <c r="E96" s="18">
        <f t="shared" si="6"/>
        <v>29</v>
      </c>
      <c r="F96" s="46">
        <f t="shared" si="7"/>
        <v>6</v>
      </c>
      <c r="G96" s="14">
        <f t="shared" si="4"/>
        <v>47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>
        <v>41913</v>
      </c>
      <c r="B97" s="16">
        <v>17</v>
      </c>
      <c r="C97" s="16">
        <v>47</v>
      </c>
      <c r="D97" s="17">
        <f t="shared" si="5"/>
        <v>30</v>
      </c>
      <c r="E97" s="18">
        <f t="shared" si="6"/>
        <v>30</v>
      </c>
      <c r="F97" s="46">
        <f t="shared" si="7"/>
        <v>0</v>
      </c>
      <c r="G97" s="14">
        <f t="shared" si="4"/>
        <v>47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>
        <v>41944</v>
      </c>
      <c r="B98" s="16">
        <v>16</v>
      </c>
      <c r="C98" s="16">
        <v>47</v>
      </c>
      <c r="D98" s="17">
        <f t="shared" si="5"/>
        <v>31</v>
      </c>
      <c r="E98" s="18">
        <f t="shared" si="6"/>
        <v>31</v>
      </c>
      <c r="F98" s="46">
        <f t="shared" si="7"/>
        <v>0</v>
      </c>
      <c r="G98" s="14">
        <f t="shared" si="4"/>
        <v>47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>
        <v>41974</v>
      </c>
      <c r="B99" s="16">
        <v>14</v>
      </c>
      <c r="C99" s="16">
        <v>47</v>
      </c>
      <c r="D99" s="17">
        <f t="shared" si="5"/>
        <v>33</v>
      </c>
      <c r="E99" s="18">
        <f t="shared" si="6"/>
        <v>33</v>
      </c>
      <c r="F99" s="46">
        <f t="shared" si="7"/>
        <v>0</v>
      </c>
      <c r="G99" s="14">
        <f t="shared" si="4"/>
        <v>47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32</v>
      </c>
      <c r="B100" s="16">
        <v>13</v>
      </c>
      <c r="C100" s="16">
        <v>47</v>
      </c>
      <c r="D100" s="17">
        <f t="shared" si="5"/>
        <v>34</v>
      </c>
      <c r="E100" s="18">
        <f t="shared" si="6"/>
        <v>34</v>
      </c>
      <c r="F100" s="46">
        <f t="shared" si="7"/>
        <v>0</v>
      </c>
      <c r="G100" s="14">
        <f t="shared" si="4"/>
        <v>47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33</v>
      </c>
      <c r="B101" s="16">
        <v>12</v>
      </c>
      <c r="C101" s="16">
        <v>47</v>
      </c>
      <c r="D101" s="17">
        <f t="shared" si="5"/>
        <v>35</v>
      </c>
      <c r="E101" s="18">
        <f t="shared" si="6"/>
        <v>35</v>
      </c>
      <c r="F101" s="46">
        <f t="shared" si="7"/>
        <v>0</v>
      </c>
      <c r="G101" s="14">
        <f t="shared" si="4"/>
        <v>47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34</v>
      </c>
      <c r="B102" s="16">
        <v>11</v>
      </c>
      <c r="C102" s="16">
        <v>47</v>
      </c>
      <c r="D102" s="17">
        <f t="shared" si="5"/>
        <v>36</v>
      </c>
      <c r="E102" s="18">
        <f t="shared" si="6"/>
        <v>36</v>
      </c>
      <c r="F102" s="46">
        <f t="shared" si="7"/>
        <v>0</v>
      </c>
      <c r="G102" s="14">
        <f t="shared" si="4"/>
        <v>47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35</v>
      </c>
      <c r="B103" s="16">
        <v>10</v>
      </c>
      <c r="C103" s="16">
        <v>46</v>
      </c>
      <c r="D103" s="17">
        <f t="shared" si="5"/>
        <v>36</v>
      </c>
      <c r="E103" s="18">
        <f t="shared" si="6"/>
        <v>36</v>
      </c>
      <c r="F103" s="46">
        <f t="shared" si="7"/>
        <v>1</v>
      </c>
      <c r="G103" s="14">
        <f t="shared" si="4"/>
        <v>46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 t="s">
        <v>36</v>
      </c>
      <c r="B104" s="16">
        <v>8</v>
      </c>
      <c r="C104" s="16">
        <v>46</v>
      </c>
      <c r="D104" s="17">
        <f t="shared" ref="D104:D111" si="8">C104-B104</f>
        <v>38</v>
      </c>
      <c r="E104" s="18">
        <f t="shared" ref="E104:E111" si="9">IF(D104&gt;0,D104,0)</f>
        <v>38</v>
      </c>
      <c r="F104" s="46">
        <f t="shared" si="7"/>
        <v>0</v>
      </c>
      <c r="G104" s="14">
        <f t="shared" si="4"/>
        <v>46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 t="s">
        <v>37</v>
      </c>
      <c r="B105" s="16">
        <v>7</v>
      </c>
      <c r="C105" s="16">
        <v>46</v>
      </c>
      <c r="D105" s="17">
        <f t="shared" si="8"/>
        <v>39</v>
      </c>
      <c r="E105" s="18">
        <f t="shared" si="9"/>
        <v>39</v>
      </c>
      <c r="F105" s="46">
        <f t="shared" si="7"/>
        <v>0</v>
      </c>
      <c r="G105" s="14">
        <f t="shared" si="4"/>
        <v>46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 t="s">
        <v>38</v>
      </c>
      <c r="B106" s="16">
        <v>6</v>
      </c>
      <c r="C106" s="16">
        <v>46</v>
      </c>
      <c r="D106" s="17">
        <f t="shared" si="8"/>
        <v>40</v>
      </c>
      <c r="E106" s="18">
        <f t="shared" si="9"/>
        <v>40</v>
      </c>
      <c r="F106" s="46">
        <f t="shared" si="7"/>
        <v>0</v>
      </c>
      <c r="G106" s="14">
        <f t="shared" si="4"/>
        <v>46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 t="s">
        <v>39</v>
      </c>
      <c r="B107" s="16">
        <v>5</v>
      </c>
      <c r="C107" s="16">
        <v>46</v>
      </c>
      <c r="D107" s="17">
        <f t="shared" si="8"/>
        <v>41</v>
      </c>
      <c r="E107" s="18">
        <f t="shared" si="9"/>
        <v>41</v>
      </c>
      <c r="F107" s="46">
        <f t="shared" si="7"/>
        <v>0</v>
      </c>
      <c r="G107" s="14">
        <f t="shared" si="4"/>
        <v>46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 t="s">
        <v>40</v>
      </c>
      <c r="B108" s="16">
        <v>4</v>
      </c>
      <c r="C108" s="16">
        <v>29</v>
      </c>
      <c r="D108" s="17">
        <f t="shared" si="8"/>
        <v>25</v>
      </c>
      <c r="E108" s="18">
        <f t="shared" si="9"/>
        <v>25</v>
      </c>
      <c r="F108" s="46">
        <f t="shared" si="7"/>
        <v>17</v>
      </c>
      <c r="G108" s="14">
        <f t="shared" si="4"/>
        <v>29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 t="s">
        <v>41</v>
      </c>
      <c r="B109" s="16">
        <v>2</v>
      </c>
      <c r="C109" s="16">
        <v>0</v>
      </c>
      <c r="D109" s="17">
        <f t="shared" si="8"/>
        <v>-2</v>
      </c>
      <c r="E109" s="18">
        <f t="shared" si="9"/>
        <v>0</v>
      </c>
      <c r="F109" s="46">
        <f t="shared" si="7"/>
        <v>29</v>
      </c>
      <c r="G109" s="14">
        <f t="shared" si="4"/>
        <v>2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 t="s">
        <v>42</v>
      </c>
      <c r="B110" s="16">
        <v>1</v>
      </c>
      <c r="C110" s="16">
        <v>0</v>
      </c>
      <c r="D110" s="17">
        <f t="shared" si="8"/>
        <v>-1</v>
      </c>
      <c r="E110" s="18">
        <f t="shared" si="9"/>
        <v>0</v>
      </c>
      <c r="F110" s="46">
        <f t="shared" si="7"/>
        <v>0</v>
      </c>
      <c r="G110" s="14">
        <f t="shared" si="4"/>
        <v>1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 t="s">
        <v>43</v>
      </c>
      <c r="B111" s="16">
        <v>0</v>
      </c>
      <c r="C111" s="16">
        <v>0</v>
      </c>
      <c r="D111" s="17">
        <f t="shared" si="8"/>
        <v>0</v>
      </c>
      <c r="E111" s="18">
        <f t="shared" si="9"/>
        <v>0</v>
      </c>
      <c r="F111" s="46">
        <f t="shared" si="7"/>
        <v>0</v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F1" sqref="F1:F1048576"/>
    </sheetView>
  </sheetViews>
  <sheetFormatPr baseColWidth="10" defaultColWidth="14.42578125" defaultRowHeight="15.75" customHeight="1" x14ac:dyDescent="0.2"/>
  <cols>
    <col min="9" max="9" width="22.140625" customWidth="1"/>
  </cols>
  <sheetData>
    <row r="1" spans="1:14" ht="15.75" customHeight="1" x14ac:dyDescent="0.2">
      <c r="A1" s="12" t="s">
        <v>133</v>
      </c>
      <c r="B1" s="12"/>
      <c r="C1" s="12"/>
      <c r="D1" s="5"/>
      <c r="E1" s="13"/>
      <c r="F1" s="13"/>
      <c r="G1" s="5"/>
      <c r="H1" s="5"/>
      <c r="I1" s="5"/>
      <c r="J1" s="5" t="s">
        <v>133</v>
      </c>
      <c r="K1" s="5" t="s">
        <v>150</v>
      </c>
      <c r="L1" s="5"/>
      <c r="M1" s="5"/>
      <c r="N1" s="5"/>
    </row>
    <row r="2" spans="1:14" ht="15.75" customHeight="1" x14ac:dyDescent="0.2">
      <c r="A2" s="12" t="s">
        <v>134</v>
      </c>
      <c r="B2" s="12" t="s">
        <v>135</v>
      </c>
      <c r="C2" s="12" t="s">
        <v>1</v>
      </c>
      <c r="D2" s="12" t="s">
        <v>136</v>
      </c>
      <c r="E2" s="14" t="s">
        <v>137</v>
      </c>
      <c r="F2" s="14" t="s">
        <v>286</v>
      </c>
      <c r="G2" s="5"/>
      <c r="H2" s="5"/>
      <c r="I2" s="6" t="s">
        <v>138</v>
      </c>
      <c r="J2" s="7">
        <f>B3</f>
        <v>80</v>
      </c>
      <c r="K2" s="7">
        <f>B51</f>
        <v>70</v>
      </c>
      <c r="L2" s="5"/>
      <c r="M2" s="5"/>
      <c r="N2" s="5"/>
    </row>
    <row r="3" spans="1:14" ht="15.75" customHeight="1" x14ac:dyDescent="0.2">
      <c r="A3" s="15" t="s">
        <v>73</v>
      </c>
      <c r="B3" s="16">
        <v>80</v>
      </c>
      <c r="C3" s="16">
        <v>80</v>
      </c>
      <c r="D3" s="17">
        <f t="shared" ref="D3:D43" si="0">C3-B3</f>
        <v>0</v>
      </c>
      <c r="E3" s="18">
        <f t="shared" ref="E3:E43" si="1">IF(D3&gt;0,D3,0)</f>
        <v>0</v>
      </c>
      <c r="F3" s="46"/>
      <c r="G3" s="14">
        <f t="shared" ref="G3:G44" si="2">B3+E3</f>
        <v>80</v>
      </c>
      <c r="H3" s="5"/>
      <c r="I3" s="6" t="s">
        <v>139</v>
      </c>
      <c r="J3" s="7">
        <f>COUNTIF(B3:B48,"&gt;0")</f>
        <v>41</v>
      </c>
      <c r="K3" s="7">
        <f>COUNTIF(B51:B111,"&gt;0")</f>
        <v>52</v>
      </c>
      <c r="L3" s="5"/>
      <c r="M3" s="5"/>
      <c r="N3" s="5"/>
    </row>
    <row r="4" spans="1:14" ht="15.75" customHeight="1" x14ac:dyDescent="0.2">
      <c r="A4" s="15" t="s">
        <v>74</v>
      </c>
      <c r="B4" s="16">
        <v>78</v>
      </c>
      <c r="C4" s="16">
        <v>80</v>
      </c>
      <c r="D4" s="17">
        <f t="shared" si="0"/>
        <v>2</v>
      </c>
      <c r="E4" s="18">
        <f t="shared" si="1"/>
        <v>2</v>
      </c>
      <c r="F4" s="46">
        <f>IF(B3,C3-C4,"")</f>
        <v>0</v>
      </c>
      <c r="G4" s="14">
        <f t="shared" si="2"/>
        <v>80</v>
      </c>
      <c r="H4" s="5"/>
      <c r="I4" s="6" t="s">
        <v>2</v>
      </c>
      <c r="J4" s="7">
        <f>MAX(D3:D48)</f>
        <v>19</v>
      </c>
      <c r="K4" s="7">
        <f>MAX(D51:D111)</f>
        <v>49</v>
      </c>
      <c r="L4" s="5" t="s">
        <v>144</v>
      </c>
      <c r="M4" s="5"/>
      <c r="N4" s="5"/>
    </row>
    <row r="5" spans="1:14" ht="15.75" customHeight="1" x14ac:dyDescent="0.2">
      <c r="A5" s="15" t="s">
        <v>75</v>
      </c>
      <c r="B5" s="16">
        <v>76</v>
      </c>
      <c r="C5" s="16">
        <v>80</v>
      </c>
      <c r="D5" s="17">
        <f t="shared" si="0"/>
        <v>4</v>
      </c>
      <c r="E5" s="18">
        <f t="shared" si="1"/>
        <v>4</v>
      </c>
      <c r="F5" s="46">
        <f t="shared" ref="F5:F68" si="3">IF(B4,C4-C5,"")</f>
        <v>0</v>
      </c>
      <c r="G5" s="14">
        <f t="shared" si="2"/>
        <v>80</v>
      </c>
      <c r="H5" s="5"/>
      <c r="I5" s="6" t="s">
        <v>3</v>
      </c>
      <c r="J5" s="7">
        <f>MIN(D3:D48)</f>
        <v>-11</v>
      </c>
      <c r="K5" s="7">
        <f>MIN(D51:D111)</f>
        <v>0</v>
      </c>
      <c r="L5" s="5" t="s">
        <v>145</v>
      </c>
      <c r="M5" s="5"/>
      <c r="N5" s="5"/>
    </row>
    <row r="6" spans="1:14" ht="15.75" customHeight="1" x14ac:dyDescent="0.2">
      <c r="A6" s="15" t="s">
        <v>76</v>
      </c>
      <c r="B6" s="16">
        <v>74</v>
      </c>
      <c r="C6" s="16">
        <v>78</v>
      </c>
      <c r="D6" s="17">
        <f t="shared" si="0"/>
        <v>4</v>
      </c>
      <c r="E6" s="18">
        <f t="shared" si="1"/>
        <v>4</v>
      </c>
      <c r="F6" s="46">
        <f t="shared" si="3"/>
        <v>2</v>
      </c>
      <c r="G6" s="14">
        <f t="shared" si="2"/>
        <v>78</v>
      </c>
      <c r="H6" s="5"/>
      <c r="I6" s="6" t="s">
        <v>4</v>
      </c>
      <c r="J6" s="7">
        <f>AVERAGE(D3:D48)</f>
        <v>3.0217391304347827</v>
      </c>
      <c r="K6" s="7">
        <f>AVERAGE(D51:D111)</f>
        <v>22.475409836065573</v>
      </c>
      <c r="L6" s="5" t="s">
        <v>0</v>
      </c>
      <c r="M6" s="5"/>
      <c r="N6" s="5"/>
    </row>
    <row r="7" spans="1:14" ht="15.75" customHeight="1" x14ac:dyDescent="0.2">
      <c r="A7" s="15" t="s">
        <v>77</v>
      </c>
      <c r="B7" s="16">
        <v>72</v>
      </c>
      <c r="C7" s="16">
        <v>78</v>
      </c>
      <c r="D7" s="17">
        <f t="shared" si="0"/>
        <v>6</v>
      </c>
      <c r="E7" s="18">
        <f t="shared" si="1"/>
        <v>6</v>
      </c>
      <c r="F7" s="46">
        <f t="shared" si="3"/>
        <v>0</v>
      </c>
      <c r="G7" s="14">
        <f t="shared" si="2"/>
        <v>78</v>
      </c>
      <c r="H7" s="5"/>
      <c r="I7" s="6" t="s">
        <v>140</v>
      </c>
      <c r="J7" s="7">
        <f>STDEV(D3:D48)</f>
        <v>7.2647983238346221</v>
      </c>
      <c r="K7" s="7">
        <f>STDEV(D51:D111)</f>
        <v>16.920999337486986</v>
      </c>
      <c r="L7" s="5" t="s">
        <v>191</v>
      </c>
      <c r="M7" s="5"/>
      <c r="N7" s="5"/>
    </row>
    <row r="8" spans="1:14" ht="15.75" customHeight="1" x14ac:dyDescent="0.2">
      <c r="A8" s="15" t="s">
        <v>78</v>
      </c>
      <c r="B8" s="16">
        <v>70</v>
      </c>
      <c r="C8" s="16">
        <v>78</v>
      </c>
      <c r="D8" s="17">
        <f t="shared" si="0"/>
        <v>8</v>
      </c>
      <c r="E8" s="18">
        <f t="shared" si="1"/>
        <v>8</v>
      </c>
      <c r="F8" s="46">
        <f t="shared" si="3"/>
        <v>0</v>
      </c>
      <c r="G8" s="14">
        <f t="shared" si="2"/>
        <v>78</v>
      </c>
      <c r="H8" s="5"/>
      <c r="I8" s="6" t="s">
        <v>5</v>
      </c>
      <c r="J8" s="8">
        <f>COUNTIF(E3:E48,"&gt;0")/J3</f>
        <v>0.53658536585365857</v>
      </c>
      <c r="K8" s="8">
        <f>COUNTIF(E51:E111,"&gt;0")/K3</f>
        <v>0.98076923076923073</v>
      </c>
      <c r="L8" s="5" t="s">
        <v>146</v>
      </c>
      <c r="M8" s="5"/>
      <c r="N8" s="5"/>
    </row>
    <row r="9" spans="1:14" ht="15.75" customHeight="1" x14ac:dyDescent="0.2">
      <c r="A9" s="15" t="s">
        <v>79</v>
      </c>
      <c r="B9" s="16">
        <v>68</v>
      </c>
      <c r="C9" s="16">
        <v>75</v>
      </c>
      <c r="D9" s="17">
        <f t="shared" si="0"/>
        <v>7</v>
      </c>
      <c r="E9" s="18">
        <f t="shared" si="1"/>
        <v>7</v>
      </c>
      <c r="F9" s="46">
        <f t="shared" si="3"/>
        <v>3</v>
      </c>
      <c r="G9" s="14">
        <f t="shared" si="2"/>
        <v>75</v>
      </c>
      <c r="H9" s="5"/>
      <c r="I9" s="6" t="s">
        <v>6</v>
      </c>
      <c r="J9" s="9">
        <f>SUM(E3:E48)</f>
        <v>199</v>
      </c>
      <c r="K9" s="10">
        <f>SUM(E51:E111)</f>
        <v>1371</v>
      </c>
      <c r="L9" s="5" t="s">
        <v>147</v>
      </c>
      <c r="M9" s="5"/>
      <c r="N9" s="5"/>
    </row>
    <row r="10" spans="1:14" ht="15.75" customHeight="1" x14ac:dyDescent="0.2">
      <c r="A10" s="15" t="s">
        <v>80</v>
      </c>
      <c r="B10" s="16">
        <v>66</v>
      </c>
      <c r="C10" s="16">
        <v>75</v>
      </c>
      <c r="D10" s="17">
        <f t="shared" si="0"/>
        <v>9</v>
      </c>
      <c r="E10" s="18">
        <f t="shared" si="1"/>
        <v>9</v>
      </c>
      <c r="F10" s="46">
        <f t="shared" si="3"/>
        <v>0</v>
      </c>
      <c r="G10" s="14">
        <f t="shared" si="2"/>
        <v>75</v>
      </c>
      <c r="H10" s="5"/>
      <c r="I10" s="7" t="s">
        <v>69</v>
      </c>
      <c r="J10" s="7">
        <f>J9/J2</f>
        <v>2.4874999999999998</v>
      </c>
      <c r="K10" s="7">
        <f>K9/K2</f>
        <v>19.585714285714285</v>
      </c>
      <c r="L10" s="5" t="s">
        <v>148</v>
      </c>
      <c r="M10" s="5"/>
      <c r="N10" s="5"/>
    </row>
    <row r="11" spans="1:14" ht="15.75" customHeight="1" x14ac:dyDescent="0.2">
      <c r="A11" s="15" t="s">
        <v>81</v>
      </c>
      <c r="B11" s="16">
        <v>64</v>
      </c>
      <c r="C11" s="16">
        <v>73</v>
      </c>
      <c r="D11" s="17">
        <f t="shared" si="0"/>
        <v>9</v>
      </c>
      <c r="E11" s="18">
        <f t="shared" si="1"/>
        <v>9</v>
      </c>
      <c r="F11" s="46">
        <f t="shared" si="3"/>
        <v>2</v>
      </c>
      <c r="G11" s="14">
        <f t="shared" si="2"/>
        <v>73</v>
      </c>
      <c r="H11" s="5"/>
      <c r="I11" s="7" t="s">
        <v>141</v>
      </c>
      <c r="J11" s="7">
        <f>SUM(C3:C48)/SUM(B3:B48)</f>
        <v>1.0827380952380952</v>
      </c>
      <c r="K11" s="7">
        <f>SUM(C51:C111)/SUM(B51:B111)</f>
        <v>1.7386853448275863</v>
      </c>
      <c r="L11" s="5" t="s">
        <v>149</v>
      </c>
      <c r="M11" s="5"/>
      <c r="N11" s="5"/>
    </row>
    <row r="12" spans="1:14" ht="15.75" customHeight="1" x14ac:dyDescent="0.2">
      <c r="A12" s="15" t="s">
        <v>82</v>
      </c>
      <c r="B12" s="16">
        <v>62</v>
      </c>
      <c r="C12" s="16">
        <v>73</v>
      </c>
      <c r="D12" s="17">
        <f t="shared" si="0"/>
        <v>11</v>
      </c>
      <c r="E12" s="18">
        <f t="shared" si="1"/>
        <v>11</v>
      </c>
      <c r="F12" s="46">
        <f t="shared" si="3"/>
        <v>0</v>
      </c>
      <c r="G12" s="14">
        <f t="shared" si="2"/>
        <v>73</v>
      </c>
      <c r="H12" s="5"/>
      <c r="I12" s="11" t="s">
        <v>142</v>
      </c>
      <c r="J12" s="7">
        <v>10</v>
      </c>
      <c r="K12" s="7">
        <v>8.1</v>
      </c>
      <c r="L12" s="5"/>
      <c r="M12" s="5"/>
      <c r="N12" s="5"/>
    </row>
    <row r="13" spans="1:14" ht="15.75" customHeight="1" x14ac:dyDescent="0.2">
      <c r="A13" s="15" t="s">
        <v>83</v>
      </c>
      <c r="B13" s="16">
        <v>60</v>
      </c>
      <c r="C13" s="16">
        <v>73</v>
      </c>
      <c r="D13" s="17">
        <f t="shared" si="0"/>
        <v>13</v>
      </c>
      <c r="E13" s="18">
        <f t="shared" si="1"/>
        <v>13</v>
      </c>
      <c r="F13" s="46">
        <f t="shared" si="3"/>
        <v>0</v>
      </c>
      <c r="G13" s="14">
        <f t="shared" si="2"/>
        <v>73</v>
      </c>
      <c r="H13" s="5"/>
      <c r="I13" s="7" t="s">
        <v>143</v>
      </c>
      <c r="J13" s="23">
        <f>1/J11</f>
        <v>0.92358438702583845</v>
      </c>
      <c r="K13" s="23">
        <f>1/K11</f>
        <v>0.57514719553765103</v>
      </c>
      <c r="L13" s="5"/>
      <c r="M13" s="5"/>
      <c r="N13" s="5"/>
    </row>
    <row r="14" spans="1:14" ht="15.75" customHeight="1" x14ac:dyDescent="0.2">
      <c r="A14" s="15" t="s">
        <v>84</v>
      </c>
      <c r="B14" s="16">
        <v>59</v>
      </c>
      <c r="C14" s="16">
        <v>73</v>
      </c>
      <c r="D14" s="17">
        <f t="shared" si="0"/>
        <v>14</v>
      </c>
      <c r="E14" s="18">
        <f t="shared" si="1"/>
        <v>14</v>
      </c>
      <c r="F14" s="46">
        <f t="shared" si="3"/>
        <v>0</v>
      </c>
      <c r="G14" s="14">
        <f t="shared" si="2"/>
        <v>73</v>
      </c>
      <c r="H14" s="5"/>
      <c r="I14" s="7" t="s">
        <v>261</v>
      </c>
      <c r="J14" s="26">
        <v>5</v>
      </c>
      <c r="K14" s="26">
        <v>5</v>
      </c>
      <c r="L14" s="5"/>
      <c r="M14" s="5"/>
      <c r="N14" s="5"/>
    </row>
    <row r="15" spans="1:14" ht="15.75" customHeight="1" x14ac:dyDescent="0.2">
      <c r="A15" s="15" t="s">
        <v>85</v>
      </c>
      <c r="B15" s="16">
        <v>57</v>
      </c>
      <c r="C15" s="16">
        <v>72</v>
      </c>
      <c r="D15" s="17">
        <f t="shared" si="0"/>
        <v>15</v>
      </c>
      <c r="E15" s="18">
        <f t="shared" si="1"/>
        <v>15</v>
      </c>
      <c r="F15" s="46">
        <f t="shared" si="3"/>
        <v>1</v>
      </c>
      <c r="G15" s="14">
        <f t="shared" si="2"/>
        <v>72</v>
      </c>
      <c r="H15" s="5"/>
      <c r="I15" s="7" t="s">
        <v>266</v>
      </c>
      <c r="J15" s="7">
        <f>(SUMPRODUCT(D3:D48,D3:D48))/J2</f>
        <v>34.9375</v>
      </c>
      <c r="K15" s="7">
        <f>(SUMPRODUCT(D51:D111,D51:D111))/K2</f>
        <v>685.61428571428576</v>
      </c>
      <c r="L15" s="5"/>
      <c r="M15" s="5"/>
      <c r="N15" s="5"/>
    </row>
    <row r="16" spans="1:14" ht="15.75" customHeight="1" x14ac:dyDescent="0.2">
      <c r="A16" s="15" t="s">
        <v>86</v>
      </c>
      <c r="B16" s="16">
        <v>55</v>
      </c>
      <c r="C16" s="16">
        <v>72</v>
      </c>
      <c r="D16" s="17">
        <f t="shared" si="0"/>
        <v>17</v>
      </c>
      <c r="E16" s="18">
        <f t="shared" si="1"/>
        <v>17</v>
      </c>
      <c r="F16" s="46">
        <f t="shared" si="3"/>
        <v>0</v>
      </c>
      <c r="G16" s="14">
        <f t="shared" si="2"/>
        <v>72</v>
      </c>
      <c r="H16" s="5"/>
      <c r="I16" s="7" t="s">
        <v>267</v>
      </c>
      <c r="J16" s="7">
        <f>ABS(1-J13)</f>
        <v>7.6415612974161551E-2</v>
      </c>
      <c r="K16" s="7">
        <f>ABS(1-K13)</f>
        <v>0.42485280446234897</v>
      </c>
      <c r="L16" s="5"/>
      <c r="M16" s="5"/>
      <c r="N16" s="5"/>
    </row>
    <row r="17" spans="1:14" ht="15.75" customHeight="1" x14ac:dyDescent="0.2">
      <c r="A17" s="15" t="s">
        <v>87</v>
      </c>
      <c r="B17" s="16">
        <v>53</v>
      </c>
      <c r="C17" s="16">
        <v>70</v>
      </c>
      <c r="D17" s="17">
        <f t="shared" si="0"/>
        <v>17</v>
      </c>
      <c r="E17" s="18">
        <f t="shared" si="1"/>
        <v>17</v>
      </c>
      <c r="F17" s="46">
        <f t="shared" si="3"/>
        <v>2</v>
      </c>
      <c r="G17" s="14">
        <f t="shared" si="2"/>
        <v>70</v>
      </c>
      <c r="H17" s="5"/>
      <c r="I17" s="7" t="s">
        <v>287</v>
      </c>
      <c r="J17" s="26">
        <f>J2/J3</f>
        <v>1.9512195121951219</v>
      </c>
      <c r="K17" s="26">
        <f>K2/K3</f>
        <v>1.3461538461538463</v>
      </c>
      <c r="L17" s="5"/>
      <c r="M17" s="5"/>
      <c r="N17" s="5"/>
    </row>
    <row r="18" spans="1:14" ht="15.75" customHeight="1" x14ac:dyDescent="0.2">
      <c r="A18" s="15" t="s">
        <v>88</v>
      </c>
      <c r="B18" s="16">
        <v>51</v>
      </c>
      <c r="C18" s="16">
        <v>70</v>
      </c>
      <c r="D18" s="17">
        <f t="shared" si="0"/>
        <v>19</v>
      </c>
      <c r="E18" s="18">
        <f t="shared" si="1"/>
        <v>19</v>
      </c>
      <c r="F18" s="46">
        <f t="shared" si="3"/>
        <v>0</v>
      </c>
      <c r="G18" s="14">
        <f t="shared" si="2"/>
        <v>70</v>
      </c>
      <c r="H18" s="5"/>
      <c r="I18" s="7" t="s">
        <v>314</v>
      </c>
      <c r="J18" s="26">
        <f>STDEV(F3:F48)</f>
        <v>3.4781548234099291</v>
      </c>
      <c r="K18" s="26">
        <f>STDEV(F51:F111)</f>
        <v>4.0819286838195543</v>
      </c>
      <c r="L18" s="5"/>
      <c r="M18" s="5"/>
      <c r="N18" s="5"/>
    </row>
    <row r="19" spans="1:14" ht="15.75" customHeight="1" x14ac:dyDescent="0.2">
      <c r="A19" s="15" t="s">
        <v>89</v>
      </c>
      <c r="B19" s="16">
        <v>49</v>
      </c>
      <c r="C19" s="16">
        <v>59</v>
      </c>
      <c r="D19" s="17">
        <f t="shared" si="0"/>
        <v>10</v>
      </c>
      <c r="E19" s="18">
        <f t="shared" si="1"/>
        <v>10</v>
      </c>
      <c r="F19" s="46">
        <f t="shared" si="3"/>
        <v>11</v>
      </c>
      <c r="G19" s="14">
        <f t="shared" si="2"/>
        <v>59</v>
      </c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15" t="s">
        <v>90</v>
      </c>
      <c r="B20" s="16">
        <v>47</v>
      </c>
      <c r="C20" s="16">
        <v>57</v>
      </c>
      <c r="D20" s="17">
        <f t="shared" si="0"/>
        <v>10</v>
      </c>
      <c r="E20" s="18">
        <f t="shared" si="1"/>
        <v>10</v>
      </c>
      <c r="F20" s="46">
        <f t="shared" si="3"/>
        <v>2</v>
      </c>
      <c r="G20" s="14">
        <f t="shared" si="2"/>
        <v>57</v>
      </c>
      <c r="H20" s="5"/>
      <c r="I20" s="5"/>
      <c r="J20" s="5"/>
      <c r="K20" s="5"/>
      <c r="L20" s="5"/>
      <c r="M20" s="5"/>
      <c r="N20" s="5"/>
    </row>
    <row r="21" spans="1:14" ht="15.75" customHeight="1" x14ac:dyDescent="0.2">
      <c r="A21" s="15">
        <v>41650</v>
      </c>
      <c r="B21" s="16">
        <v>45</v>
      </c>
      <c r="C21" s="16">
        <v>57</v>
      </c>
      <c r="D21" s="17">
        <f t="shared" si="0"/>
        <v>12</v>
      </c>
      <c r="E21" s="18">
        <f t="shared" si="1"/>
        <v>12</v>
      </c>
      <c r="F21" s="46">
        <f t="shared" si="3"/>
        <v>0</v>
      </c>
      <c r="G21" s="14">
        <f t="shared" si="2"/>
        <v>57</v>
      </c>
      <c r="H21" s="5"/>
      <c r="I21" s="5"/>
      <c r="J21" s="5"/>
      <c r="K21" s="5"/>
      <c r="L21" s="5"/>
      <c r="M21" s="5"/>
      <c r="N21" s="5"/>
    </row>
    <row r="22" spans="1:14" ht="15.75" customHeight="1" x14ac:dyDescent="0.2">
      <c r="A22" s="15">
        <v>41681</v>
      </c>
      <c r="B22" s="16">
        <v>43</v>
      </c>
      <c r="C22" s="16">
        <v>51</v>
      </c>
      <c r="D22" s="17">
        <f t="shared" si="0"/>
        <v>8</v>
      </c>
      <c r="E22" s="18">
        <f t="shared" si="1"/>
        <v>8</v>
      </c>
      <c r="F22" s="46">
        <f t="shared" si="3"/>
        <v>6</v>
      </c>
      <c r="G22" s="14">
        <f t="shared" si="2"/>
        <v>51</v>
      </c>
      <c r="H22" s="5"/>
      <c r="I22" s="5"/>
      <c r="J22" s="5"/>
      <c r="K22" s="5"/>
      <c r="L22" s="5"/>
      <c r="M22" s="5"/>
      <c r="N22" s="5"/>
    </row>
    <row r="23" spans="1:14" ht="15.75" customHeight="1" x14ac:dyDescent="0.2">
      <c r="A23" s="15">
        <v>41709</v>
      </c>
      <c r="B23" s="16">
        <v>41</v>
      </c>
      <c r="C23" s="16">
        <v>37</v>
      </c>
      <c r="D23" s="17">
        <f t="shared" si="0"/>
        <v>-4</v>
      </c>
      <c r="E23" s="18">
        <f t="shared" si="1"/>
        <v>0</v>
      </c>
      <c r="F23" s="46">
        <f t="shared" si="3"/>
        <v>14</v>
      </c>
      <c r="G23" s="14">
        <f t="shared" si="2"/>
        <v>41</v>
      </c>
      <c r="H23" s="5"/>
      <c r="I23" s="5"/>
      <c r="J23" s="5"/>
      <c r="K23" s="5"/>
      <c r="L23" s="5"/>
      <c r="M23" s="5"/>
      <c r="N23" s="5"/>
    </row>
    <row r="24" spans="1:14" ht="15.75" customHeight="1" x14ac:dyDescent="0.2">
      <c r="A24" s="15">
        <v>41740</v>
      </c>
      <c r="B24" s="16">
        <v>39</v>
      </c>
      <c r="C24" s="16">
        <v>37</v>
      </c>
      <c r="D24" s="17">
        <f t="shared" si="0"/>
        <v>-2</v>
      </c>
      <c r="E24" s="18">
        <f t="shared" si="1"/>
        <v>0</v>
      </c>
      <c r="F24" s="46">
        <f t="shared" si="3"/>
        <v>0</v>
      </c>
      <c r="G24" s="14">
        <f t="shared" si="2"/>
        <v>39</v>
      </c>
      <c r="H24" s="5"/>
      <c r="I24" s="5"/>
      <c r="J24" s="5"/>
      <c r="K24" s="5"/>
      <c r="L24" s="5"/>
      <c r="M24" s="5"/>
      <c r="N24" s="5"/>
    </row>
    <row r="25" spans="1:14" ht="15.75" customHeight="1" x14ac:dyDescent="0.2">
      <c r="A25" s="15">
        <v>41770</v>
      </c>
      <c r="B25" s="16">
        <v>37</v>
      </c>
      <c r="C25" s="16">
        <v>37</v>
      </c>
      <c r="D25" s="17">
        <f t="shared" si="0"/>
        <v>0</v>
      </c>
      <c r="E25" s="18">
        <f t="shared" si="1"/>
        <v>0</v>
      </c>
      <c r="F25" s="46">
        <f t="shared" si="3"/>
        <v>0</v>
      </c>
      <c r="G25" s="14">
        <f t="shared" si="2"/>
        <v>37</v>
      </c>
      <c r="H25" s="5"/>
      <c r="I25" s="5"/>
      <c r="J25" s="5"/>
      <c r="K25" s="5"/>
      <c r="L25" s="5"/>
      <c r="M25" s="5"/>
      <c r="N25" s="5"/>
    </row>
    <row r="26" spans="1:14" ht="15.75" customHeight="1" x14ac:dyDescent="0.2">
      <c r="A26" s="15">
        <v>41801</v>
      </c>
      <c r="B26" s="16">
        <v>35</v>
      </c>
      <c r="C26" s="16">
        <v>24</v>
      </c>
      <c r="D26" s="17">
        <f t="shared" si="0"/>
        <v>-11</v>
      </c>
      <c r="E26" s="18">
        <f t="shared" si="1"/>
        <v>0</v>
      </c>
      <c r="F26" s="46">
        <f t="shared" si="3"/>
        <v>13</v>
      </c>
      <c r="G26" s="14">
        <f t="shared" si="2"/>
        <v>35</v>
      </c>
      <c r="H26" s="5"/>
      <c r="I26" s="5"/>
      <c r="J26" s="5"/>
      <c r="K26" s="5"/>
      <c r="L26" s="5"/>
      <c r="M26" s="5"/>
      <c r="N26" s="5"/>
    </row>
    <row r="27" spans="1:14" ht="15.75" customHeight="1" x14ac:dyDescent="0.2">
      <c r="A27" s="15">
        <v>41831</v>
      </c>
      <c r="B27" s="16">
        <v>33</v>
      </c>
      <c r="C27" s="16">
        <v>24</v>
      </c>
      <c r="D27" s="17">
        <f t="shared" si="0"/>
        <v>-9</v>
      </c>
      <c r="E27" s="18">
        <f t="shared" si="1"/>
        <v>0</v>
      </c>
      <c r="F27" s="46">
        <f t="shared" si="3"/>
        <v>0</v>
      </c>
      <c r="G27" s="14">
        <f t="shared" si="2"/>
        <v>33</v>
      </c>
      <c r="H27" s="5"/>
      <c r="I27" s="5"/>
      <c r="J27" s="5"/>
      <c r="K27" s="5"/>
      <c r="L27" s="5"/>
      <c r="M27" s="5"/>
      <c r="N27" s="5"/>
    </row>
    <row r="28" spans="1:14" ht="15.75" customHeight="1" x14ac:dyDescent="0.2">
      <c r="A28" s="15">
        <v>41862</v>
      </c>
      <c r="B28" s="16">
        <v>31</v>
      </c>
      <c r="C28" s="16">
        <v>24</v>
      </c>
      <c r="D28" s="17">
        <f t="shared" si="0"/>
        <v>-7</v>
      </c>
      <c r="E28" s="18">
        <f t="shared" si="1"/>
        <v>0</v>
      </c>
      <c r="F28" s="46">
        <f t="shared" si="3"/>
        <v>0</v>
      </c>
      <c r="G28" s="14">
        <f t="shared" si="2"/>
        <v>31</v>
      </c>
      <c r="H28" s="5"/>
      <c r="I28" s="5"/>
      <c r="J28" s="5"/>
      <c r="K28" s="5"/>
      <c r="L28" s="5"/>
      <c r="M28" s="5"/>
      <c r="N28" s="5"/>
    </row>
    <row r="29" spans="1:14" ht="15.75" customHeight="1" x14ac:dyDescent="0.2">
      <c r="A29" s="15">
        <v>41893</v>
      </c>
      <c r="B29" s="16">
        <v>29</v>
      </c>
      <c r="C29" s="16">
        <v>22</v>
      </c>
      <c r="D29" s="17">
        <f t="shared" si="0"/>
        <v>-7</v>
      </c>
      <c r="E29" s="18">
        <f t="shared" si="1"/>
        <v>0</v>
      </c>
      <c r="F29" s="46">
        <f t="shared" si="3"/>
        <v>2</v>
      </c>
      <c r="G29" s="14">
        <f t="shared" si="2"/>
        <v>29</v>
      </c>
      <c r="H29" s="5"/>
      <c r="I29" s="5"/>
      <c r="J29" s="5"/>
      <c r="K29" s="5"/>
      <c r="L29" s="5"/>
      <c r="M29" s="5"/>
      <c r="N29" s="5"/>
    </row>
    <row r="30" spans="1:14" ht="15.75" customHeight="1" x14ac:dyDescent="0.2">
      <c r="A30" s="15">
        <v>41923</v>
      </c>
      <c r="B30" s="16">
        <v>27</v>
      </c>
      <c r="C30" s="16">
        <v>22</v>
      </c>
      <c r="D30" s="17">
        <f t="shared" si="0"/>
        <v>-5</v>
      </c>
      <c r="E30" s="18">
        <f t="shared" si="1"/>
        <v>0</v>
      </c>
      <c r="F30" s="46">
        <f t="shared" si="3"/>
        <v>0</v>
      </c>
      <c r="G30" s="14">
        <f t="shared" si="2"/>
        <v>27</v>
      </c>
      <c r="H30" s="5"/>
      <c r="I30" s="5"/>
      <c r="J30" s="5"/>
      <c r="K30" s="5"/>
      <c r="L30" s="5"/>
      <c r="M30" s="5"/>
      <c r="N30" s="5"/>
    </row>
    <row r="31" spans="1:14" ht="15.75" customHeight="1" x14ac:dyDescent="0.2">
      <c r="A31" s="15">
        <v>41954</v>
      </c>
      <c r="B31" s="16">
        <v>25</v>
      </c>
      <c r="C31" s="16">
        <v>22</v>
      </c>
      <c r="D31" s="17">
        <f t="shared" si="0"/>
        <v>-3</v>
      </c>
      <c r="E31" s="18">
        <f t="shared" si="1"/>
        <v>0</v>
      </c>
      <c r="F31" s="46">
        <f t="shared" si="3"/>
        <v>0</v>
      </c>
      <c r="G31" s="14">
        <f t="shared" si="2"/>
        <v>25</v>
      </c>
      <c r="H31" s="5"/>
      <c r="I31" s="5"/>
      <c r="J31" s="5"/>
      <c r="K31" s="5"/>
      <c r="L31" s="5"/>
      <c r="M31" s="5"/>
      <c r="N31" s="5"/>
    </row>
    <row r="32" spans="1:14" ht="15.75" customHeight="1" x14ac:dyDescent="0.2">
      <c r="A32" s="15">
        <v>41984</v>
      </c>
      <c r="B32" s="16">
        <v>23</v>
      </c>
      <c r="C32" s="16">
        <v>22</v>
      </c>
      <c r="D32" s="17">
        <f t="shared" si="0"/>
        <v>-1</v>
      </c>
      <c r="E32" s="18">
        <f t="shared" si="1"/>
        <v>0</v>
      </c>
      <c r="F32" s="46">
        <f t="shared" si="3"/>
        <v>0</v>
      </c>
      <c r="G32" s="14">
        <f t="shared" si="2"/>
        <v>23</v>
      </c>
      <c r="H32" s="5"/>
      <c r="I32" s="5"/>
      <c r="J32" s="5"/>
      <c r="K32" s="5"/>
      <c r="L32" s="5"/>
      <c r="M32" s="5"/>
      <c r="N32" s="5"/>
    </row>
    <row r="33" spans="1:14" ht="15.75" customHeight="1" x14ac:dyDescent="0.2">
      <c r="A33" s="15" t="s">
        <v>91</v>
      </c>
      <c r="B33" s="16">
        <v>21</v>
      </c>
      <c r="C33" s="16">
        <v>22</v>
      </c>
      <c r="D33" s="17">
        <f t="shared" si="0"/>
        <v>1</v>
      </c>
      <c r="E33" s="18">
        <f t="shared" si="1"/>
        <v>1</v>
      </c>
      <c r="F33" s="46">
        <f t="shared" si="3"/>
        <v>0</v>
      </c>
      <c r="G33" s="14">
        <f t="shared" si="2"/>
        <v>22</v>
      </c>
      <c r="H33" s="5"/>
      <c r="I33" s="5"/>
      <c r="J33" s="5"/>
      <c r="K33" s="5"/>
      <c r="L33" s="5"/>
      <c r="M33" s="5"/>
      <c r="N33" s="5"/>
    </row>
    <row r="34" spans="1:14" ht="15.75" customHeight="1" x14ac:dyDescent="0.2">
      <c r="A34" s="15" t="s">
        <v>92</v>
      </c>
      <c r="B34" s="16">
        <v>20</v>
      </c>
      <c r="C34" s="16">
        <v>18</v>
      </c>
      <c r="D34" s="17">
        <f t="shared" si="0"/>
        <v>-2</v>
      </c>
      <c r="E34" s="18">
        <f t="shared" si="1"/>
        <v>0</v>
      </c>
      <c r="F34" s="46">
        <f t="shared" si="3"/>
        <v>4</v>
      </c>
      <c r="G34" s="14">
        <f t="shared" si="2"/>
        <v>20</v>
      </c>
      <c r="H34" s="5"/>
      <c r="I34" s="5"/>
      <c r="J34" s="5"/>
      <c r="K34" s="5"/>
      <c r="L34" s="5"/>
      <c r="M34" s="5"/>
      <c r="N34" s="5"/>
    </row>
    <row r="35" spans="1:14" ht="15.75" customHeight="1" x14ac:dyDescent="0.2">
      <c r="A35" s="15" t="s">
        <v>93</v>
      </c>
      <c r="B35" s="16">
        <v>18</v>
      </c>
      <c r="C35" s="16">
        <v>18</v>
      </c>
      <c r="D35" s="17">
        <f t="shared" si="0"/>
        <v>0</v>
      </c>
      <c r="E35" s="18">
        <f t="shared" si="1"/>
        <v>0</v>
      </c>
      <c r="F35" s="46">
        <f t="shared" si="3"/>
        <v>0</v>
      </c>
      <c r="G35" s="14">
        <f t="shared" si="2"/>
        <v>18</v>
      </c>
      <c r="H35" s="5"/>
      <c r="I35" s="5"/>
      <c r="J35" s="5"/>
      <c r="K35" s="5"/>
      <c r="L35" s="5"/>
      <c r="M35" s="5"/>
      <c r="N35" s="5"/>
    </row>
    <row r="36" spans="1:14" ht="15.75" customHeight="1" x14ac:dyDescent="0.2">
      <c r="A36" s="15" t="s">
        <v>94</v>
      </c>
      <c r="B36" s="16">
        <v>16</v>
      </c>
      <c r="C36" s="16">
        <v>16</v>
      </c>
      <c r="D36" s="17">
        <f t="shared" si="0"/>
        <v>0</v>
      </c>
      <c r="E36" s="18">
        <f t="shared" si="1"/>
        <v>0</v>
      </c>
      <c r="F36" s="46">
        <f t="shared" si="3"/>
        <v>2</v>
      </c>
      <c r="G36" s="14">
        <f t="shared" si="2"/>
        <v>16</v>
      </c>
      <c r="H36" s="5"/>
      <c r="I36" s="5"/>
      <c r="J36" s="5"/>
      <c r="K36" s="5"/>
      <c r="L36" s="5"/>
      <c r="M36" s="5"/>
      <c r="N36" s="5"/>
    </row>
    <row r="37" spans="1:14" ht="15.75" customHeight="1" x14ac:dyDescent="0.2">
      <c r="A37" s="15" t="s">
        <v>95</v>
      </c>
      <c r="B37" s="16">
        <v>14</v>
      </c>
      <c r="C37" s="16">
        <v>14</v>
      </c>
      <c r="D37" s="17">
        <f t="shared" si="0"/>
        <v>0</v>
      </c>
      <c r="E37" s="18">
        <f t="shared" si="1"/>
        <v>0</v>
      </c>
      <c r="F37" s="46">
        <f t="shared" si="3"/>
        <v>2</v>
      </c>
      <c r="G37" s="14">
        <f t="shared" si="2"/>
        <v>14</v>
      </c>
      <c r="H37" s="5"/>
      <c r="I37" s="5"/>
      <c r="J37" s="5"/>
      <c r="K37" s="5"/>
      <c r="L37" s="5"/>
      <c r="M37" s="5"/>
      <c r="N37" s="5"/>
    </row>
    <row r="38" spans="1:14" ht="12.75" x14ac:dyDescent="0.2">
      <c r="A38" s="15" t="s">
        <v>96</v>
      </c>
      <c r="B38" s="16">
        <v>12</v>
      </c>
      <c r="C38" s="16">
        <v>13</v>
      </c>
      <c r="D38" s="17">
        <f t="shared" si="0"/>
        <v>1</v>
      </c>
      <c r="E38" s="18">
        <f t="shared" si="1"/>
        <v>1</v>
      </c>
      <c r="F38" s="46">
        <f t="shared" si="3"/>
        <v>1</v>
      </c>
      <c r="G38" s="14">
        <f t="shared" si="2"/>
        <v>13</v>
      </c>
      <c r="H38" s="5"/>
      <c r="I38" s="5"/>
      <c r="J38" s="5"/>
      <c r="K38" s="5"/>
      <c r="L38" s="5"/>
      <c r="M38" s="5"/>
      <c r="N38" s="5"/>
    </row>
    <row r="39" spans="1:14" ht="12.75" x14ac:dyDescent="0.2">
      <c r="A39" s="15" t="s">
        <v>97</v>
      </c>
      <c r="B39" s="16">
        <v>10</v>
      </c>
      <c r="C39" s="16">
        <v>8</v>
      </c>
      <c r="D39" s="17">
        <f t="shared" si="0"/>
        <v>-2</v>
      </c>
      <c r="E39" s="18">
        <f t="shared" si="1"/>
        <v>0</v>
      </c>
      <c r="F39" s="46">
        <f t="shared" si="3"/>
        <v>5</v>
      </c>
      <c r="G39" s="14">
        <f t="shared" si="2"/>
        <v>10</v>
      </c>
      <c r="H39" s="5"/>
      <c r="I39" s="5"/>
      <c r="J39" s="5"/>
      <c r="K39" s="5"/>
      <c r="L39" s="5"/>
      <c r="M39" s="5"/>
      <c r="N39" s="5"/>
    </row>
    <row r="40" spans="1:14" ht="12.75" x14ac:dyDescent="0.2">
      <c r="A40" s="15" t="s">
        <v>98</v>
      </c>
      <c r="B40" s="16">
        <v>8</v>
      </c>
      <c r="C40" s="16">
        <v>6</v>
      </c>
      <c r="D40" s="17">
        <f t="shared" si="0"/>
        <v>-2</v>
      </c>
      <c r="E40" s="18">
        <f t="shared" si="1"/>
        <v>0</v>
      </c>
      <c r="F40" s="46">
        <f t="shared" si="3"/>
        <v>2</v>
      </c>
      <c r="G40" s="14">
        <f t="shared" si="2"/>
        <v>8</v>
      </c>
      <c r="H40" s="5"/>
      <c r="I40" s="5"/>
      <c r="J40" s="5"/>
      <c r="K40" s="5"/>
      <c r="L40" s="5"/>
      <c r="M40" s="5"/>
      <c r="N40" s="5"/>
    </row>
    <row r="41" spans="1:14" ht="12.75" x14ac:dyDescent="0.2">
      <c r="A41" s="15" t="s">
        <v>99</v>
      </c>
      <c r="B41" s="16">
        <v>6</v>
      </c>
      <c r="C41" s="16">
        <v>6</v>
      </c>
      <c r="D41" s="17">
        <f t="shared" si="0"/>
        <v>0</v>
      </c>
      <c r="E41" s="18">
        <f t="shared" si="1"/>
        <v>0</v>
      </c>
      <c r="F41" s="46">
        <f t="shared" si="3"/>
        <v>0</v>
      </c>
      <c r="G41" s="14">
        <f t="shared" si="2"/>
        <v>6</v>
      </c>
      <c r="H41" s="5"/>
      <c r="I41" s="5"/>
      <c r="J41" s="5"/>
      <c r="K41" s="5"/>
      <c r="L41" s="5"/>
      <c r="M41" s="5"/>
      <c r="N41" s="5"/>
    </row>
    <row r="42" spans="1:14" ht="12.75" x14ac:dyDescent="0.2">
      <c r="A42" s="15" t="s">
        <v>100</v>
      </c>
      <c r="B42" s="16">
        <v>4</v>
      </c>
      <c r="C42" s="16">
        <v>6</v>
      </c>
      <c r="D42" s="17">
        <f t="shared" si="0"/>
        <v>2</v>
      </c>
      <c r="E42" s="18">
        <f t="shared" si="1"/>
        <v>2</v>
      </c>
      <c r="F42" s="46">
        <f t="shared" si="3"/>
        <v>0</v>
      </c>
      <c r="G42" s="14">
        <f t="shared" si="2"/>
        <v>6</v>
      </c>
      <c r="H42" s="5"/>
      <c r="I42" s="5"/>
      <c r="J42" s="5"/>
      <c r="K42" s="5"/>
      <c r="L42" s="5"/>
      <c r="M42" s="5"/>
      <c r="N42" s="5"/>
    </row>
    <row r="43" spans="1:14" ht="12.75" x14ac:dyDescent="0.2">
      <c r="A43" s="19" t="s">
        <v>101</v>
      </c>
      <c r="B43" s="20">
        <v>2</v>
      </c>
      <c r="C43" s="20">
        <v>1</v>
      </c>
      <c r="D43" s="21">
        <f t="shared" si="0"/>
        <v>-1</v>
      </c>
      <c r="E43" s="22">
        <f t="shared" si="1"/>
        <v>0</v>
      </c>
      <c r="F43" s="46">
        <f t="shared" si="3"/>
        <v>5</v>
      </c>
      <c r="G43" s="14">
        <f t="shared" si="2"/>
        <v>2</v>
      </c>
      <c r="H43" s="5"/>
      <c r="I43" s="5"/>
      <c r="J43" s="5"/>
      <c r="K43" s="5"/>
      <c r="L43" s="5"/>
      <c r="M43" s="5"/>
      <c r="N43" s="5"/>
    </row>
    <row r="44" spans="1:14" ht="12.75" x14ac:dyDescent="0.2">
      <c r="A44" s="7" t="s">
        <v>102</v>
      </c>
      <c r="B44" s="7">
        <v>0</v>
      </c>
      <c r="C44" s="7">
        <v>-4</v>
      </c>
      <c r="D44" s="21">
        <f>C44-B44</f>
        <v>-4</v>
      </c>
      <c r="E44" s="22">
        <f>IF(D44&gt;0,D44,0)</f>
        <v>0</v>
      </c>
      <c r="F44" s="46">
        <f t="shared" si="3"/>
        <v>5</v>
      </c>
      <c r="G44" s="14">
        <f t="shared" si="2"/>
        <v>0</v>
      </c>
      <c r="H44" s="5"/>
      <c r="I44" s="5"/>
      <c r="J44" s="5"/>
      <c r="K44" s="5"/>
      <c r="L44" s="5"/>
      <c r="M44" s="5"/>
      <c r="N44" s="5"/>
    </row>
    <row r="45" spans="1:14" ht="12.75" x14ac:dyDescent="0.2">
      <c r="A45" s="7"/>
      <c r="B45" s="7"/>
      <c r="C45" s="7"/>
      <c r="D45" s="21">
        <f>C45-B45</f>
        <v>0</v>
      </c>
      <c r="E45" s="22">
        <f>IF(D45&gt;0,D45,0)</f>
        <v>0</v>
      </c>
      <c r="F45" s="46" t="str">
        <f t="shared" si="3"/>
        <v/>
      </c>
      <c r="G45" s="5"/>
      <c r="H45" s="5"/>
      <c r="I45" s="5"/>
      <c r="J45" s="5"/>
      <c r="K45" s="5"/>
      <c r="L45" s="5"/>
      <c r="M45" s="5"/>
      <c r="N45" s="5"/>
    </row>
    <row r="46" spans="1:14" ht="12.75" x14ac:dyDescent="0.2">
      <c r="A46" s="7"/>
      <c r="B46" s="7"/>
      <c r="C46" s="7"/>
      <c r="D46" s="21">
        <f>C46-B46</f>
        <v>0</v>
      </c>
      <c r="E46" s="22">
        <f>IF(D46&gt;0,D46,0)</f>
        <v>0</v>
      </c>
      <c r="F46" s="46" t="str">
        <f t="shared" si="3"/>
        <v/>
      </c>
      <c r="G46" s="5"/>
      <c r="H46" s="5"/>
      <c r="I46" s="5"/>
      <c r="J46" s="5"/>
      <c r="K46" s="5"/>
      <c r="L46" s="5"/>
      <c r="M46" s="5"/>
      <c r="N46" s="5"/>
    </row>
    <row r="47" spans="1:14" ht="12.75" x14ac:dyDescent="0.2">
      <c r="A47" s="7"/>
      <c r="B47" s="7"/>
      <c r="C47" s="7"/>
      <c r="D47" s="21">
        <f>C47-B47</f>
        <v>0</v>
      </c>
      <c r="E47" s="22">
        <f>IF(D47&gt;0,D47,0)</f>
        <v>0</v>
      </c>
      <c r="F47" s="46" t="str">
        <f t="shared" si="3"/>
        <v/>
      </c>
      <c r="G47" s="5"/>
      <c r="H47" s="5"/>
      <c r="I47" s="5"/>
      <c r="J47" s="5"/>
      <c r="K47" s="5"/>
      <c r="L47" s="5"/>
      <c r="M47" s="5"/>
      <c r="N47" s="5"/>
    </row>
    <row r="48" spans="1:14" ht="12.75" x14ac:dyDescent="0.2">
      <c r="A48" s="7"/>
      <c r="B48" s="7"/>
      <c r="C48" s="7"/>
      <c r="D48" s="21">
        <f>C48-B48</f>
        <v>0</v>
      </c>
      <c r="E48" s="22">
        <f>IF(D48&gt;0,D48,0)</f>
        <v>0</v>
      </c>
      <c r="F48" s="46" t="str">
        <f t="shared" si="3"/>
        <v/>
      </c>
      <c r="G48" s="5"/>
      <c r="H48" s="5"/>
      <c r="I48" s="5"/>
      <c r="J48" s="5"/>
      <c r="K48" s="5"/>
      <c r="L48" s="5"/>
      <c r="M48" s="5"/>
      <c r="N48" s="5"/>
    </row>
    <row r="49" spans="1:14" ht="12.75" x14ac:dyDescent="0.2">
      <c r="A49" s="5"/>
      <c r="B49" s="5"/>
      <c r="C49" s="5"/>
      <c r="D49" s="5"/>
      <c r="E49" s="5"/>
      <c r="F49" s="46" t="str">
        <f t="shared" si="3"/>
        <v/>
      </c>
      <c r="G49" s="5"/>
      <c r="H49" s="5"/>
      <c r="I49" s="5"/>
      <c r="J49" s="5"/>
      <c r="K49" s="5"/>
      <c r="L49" s="5"/>
      <c r="M49" s="5"/>
      <c r="N49" s="5"/>
    </row>
    <row r="50" spans="1:14" ht="12.75" x14ac:dyDescent="0.2">
      <c r="A50" s="12" t="s">
        <v>150</v>
      </c>
      <c r="B50" s="5"/>
      <c r="C50" s="5"/>
      <c r="D50" s="5"/>
      <c r="E50" s="13"/>
      <c r="F50" s="46" t="str">
        <f t="shared" si="3"/>
        <v/>
      </c>
      <c r="G50" s="14">
        <f t="shared" ref="G50:G111" si="4">B50+E50</f>
        <v>0</v>
      </c>
      <c r="H50" s="5"/>
      <c r="I50" s="5"/>
      <c r="J50" s="5"/>
      <c r="K50" s="5"/>
      <c r="L50" s="5"/>
      <c r="M50" s="5"/>
      <c r="N50" s="5"/>
    </row>
    <row r="51" spans="1:14" ht="12.75" x14ac:dyDescent="0.2">
      <c r="A51" s="15">
        <v>41682</v>
      </c>
      <c r="B51" s="16">
        <v>70</v>
      </c>
      <c r="C51" s="16">
        <v>70</v>
      </c>
      <c r="D51" s="17">
        <f t="shared" ref="D51:D103" si="5">C51-B51</f>
        <v>0</v>
      </c>
      <c r="E51" s="18">
        <f t="shared" ref="E51:E103" si="6">IF(D51&gt;0,D51,0)</f>
        <v>0</v>
      </c>
      <c r="F51" s="46" t="str">
        <f t="shared" si="3"/>
        <v/>
      </c>
      <c r="G51" s="14">
        <f t="shared" si="4"/>
        <v>70</v>
      </c>
      <c r="H51" s="5"/>
      <c r="I51" s="5"/>
      <c r="J51" s="5"/>
      <c r="K51" s="5"/>
      <c r="L51" s="5"/>
      <c r="M51" s="5"/>
      <c r="N51" s="5"/>
    </row>
    <row r="52" spans="1:14" ht="12.75" x14ac:dyDescent="0.2">
      <c r="A52" s="15">
        <v>41710</v>
      </c>
      <c r="B52" s="16">
        <v>69</v>
      </c>
      <c r="C52" s="16">
        <v>70</v>
      </c>
      <c r="D52" s="17">
        <f t="shared" si="5"/>
        <v>1</v>
      </c>
      <c r="E52" s="18">
        <f t="shared" si="6"/>
        <v>1</v>
      </c>
      <c r="F52" s="46">
        <f t="shared" si="3"/>
        <v>0</v>
      </c>
      <c r="G52" s="14">
        <f t="shared" si="4"/>
        <v>70</v>
      </c>
      <c r="H52" s="5"/>
      <c r="I52" s="5"/>
      <c r="J52" s="5"/>
      <c r="K52" s="5"/>
      <c r="L52" s="5"/>
      <c r="M52" s="5"/>
      <c r="N52" s="5"/>
    </row>
    <row r="53" spans="1:14" ht="12.75" x14ac:dyDescent="0.2">
      <c r="A53" s="15">
        <v>41741</v>
      </c>
      <c r="B53" s="16">
        <v>67</v>
      </c>
      <c r="C53" s="16">
        <v>70</v>
      </c>
      <c r="D53" s="17">
        <f t="shared" si="5"/>
        <v>3</v>
      </c>
      <c r="E53" s="18">
        <f t="shared" si="6"/>
        <v>3</v>
      </c>
      <c r="F53" s="46">
        <f t="shared" si="3"/>
        <v>0</v>
      </c>
      <c r="G53" s="14">
        <f t="shared" si="4"/>
        <v>70</v>
      </c>
      <c r="H53" s="5"/>
      <c r="I53" s="5"/>
      <c r="J53" s="5"/>
      <c r="K53" s="5"/>
      <c r="L53" s="5"/>
      <c r="M53" s="5"/>
      <c r="N53" s="5"/>
    </row>
    <row r="54" spans="1:14" ht="12.75" x14ac:dyDescent="0.2">
      <c r="A54" s="15">
        <v>41771</v>
      </c>
      <c r="B54" s="16">
        <v>66</v>
      </c>
      <c r="C54" s="16">
        <v>70</v>
      </c>
      <c r="D54" s="17">
        <f t="shared" si="5"/>
        <v>4</v>
      </c>
      <c r="E54" s="18">
        <f t="shared" si="6"/>
        <v>4</v>
      </c>
      <c r="F54" s="46">
        <f t="shared" si="3"/>
        <v>0</v>
      </c>
      <c r="G54" s="14">
        <f t="shared" si="4"/>
        <v>70</v>
      </c>
      <c r="H54" s="5"/>
      <c r="I54" s="5"/>
      <c r="J54" s="5"/>
      <c r="K54" s="5"/>
      <c r="L54" s="5"/>
      <c r="M54" s="5"/>
      <c r="N54" s="5"/>
    </row>
    <row r="55" spans="1:14" ht="12.75" x14ac:dyDescent="0.2">
      <c r="A55" s="15">
        <v>41802</v>
      </c>
      <c r="B55" s="16">
        <v>65</v>
      </c>
      <c r="C55" s="16">
        <v>70</v>
      </c>
      <c r="D55" s="17">
        <f t="shared" si="5"/>
        <v>5</v>
      </c>
      <c r="E55" s="18">
        <f t="shared" si="6"/>
        <v>5</v>
      </c>
      <c r="F55" s="46">
        <f t="shared" si="3"/>
        <v>0</v>
      </c>
      <c r="G55" s="14">
        <f t="shared" si="4"/>
        <v>70</v>
      </c>
      <c r="H55" s="5"/>
      <c r="I55" s="5"/>
      <c r="J55" s="5"/>
      <c r="K55" s="5"/>
      <c r="L55" s="5"/>
      <c r="M55" s="5"/>
      <c r="N55" s="5"/>
    </row>
    <row r="56" spans="1:14" ht="12.75" x14ac:dyDescent="0.2">
      <c r="A56" s="15">
        <v>41832</v>
      </c>
      <c r="B56" s="16">
        <v>63</v>
      </c>
      <c r="C56" s="16">
        <v>70</v>
      </c>
      <c r="D56" s="17">
        <f t="shared" si="5"/>
        <v>7</v>
      </c>
      <c r="E56" s="18">
        <f t="shared" si="6"/>
        <v>7</v>
      </c>
      <c r="F56" s="46">
        <f t="shared" si="3"/>
        <v>0</v>
      </c>
      <c r="G56" s="14">
        <f t="shared" si="4"/>
        <v>70</v>
      </c>
      <c r="H56" s="5"/>
      <c r="I56" s="5"/>
      <c r="J56" s="5"/>
      <c r="K56" s="5"/>
      <c r="L56" s="5"/>
      <c r="M56" s="5"/>
      <c r="N56" s="5"/>
    </row>
    <row r="57" spans="1:14" ht="12.75" x14ac:dyDescent="0.2">
      <c r="A57" s="15">
        <v>41863</v>
      </c>
      <c r="B57" s="16">
        <v>62</v>
      </c>
      <c r="C57" s="16">
        <v>70</v>
      </c>
      <c r="D57" s="17">
        <f t="shared" si="5"/>
        <v>8</v>
      </c>
      <c r="E57" s="18">
        <f t="shared" si="6"/>
        <v>8</v>
      </c>
      <c r="F57" s="46">
        <f t="shared" si="3"/>
        <v>0</v>
      </c>
      <c r="G57" s="14">
        <f t="shared" si="4"/>
        <v>70</v>
      </c>
      <c r="H57" s="5"/>
      <c r="I57" s="5"/>
      <c r="J57" s="5"/>
      <c r="K57" s="5"/>
      <c r="L57" s="5"/>
      <c r="M57" s="5"/>
      <c r="N57" s="5"/>
    </row>
    <row r="58" spans="1:14" ht="12.75" x14ac:dyDescent="0.2">
      <c r="A58" s="15">
        <v>41894</v>
      </c>
      <c r="B58" s="16">
        <v>61</v>
      </c>
      <c r="C58" s="16">
        <v>70</v>
      </c>
      <c r="D58" s="17">
        <f t="shared" si="5"/>
        <v>9</v>
      </c>
      <c r="E58" s="18">
        <f t="shared" si="6"/>
        <v>9</v>
      </c>
      <c r="F58" s="46">
        <f t="shared" si="3"/>
        <v>0</v>
      </c>
      <c r="G58" s="14">
        <f t="shared" si="4"/>
        <v>70</v>
      </c>
      <c r="H58" s="5"/>
      <c r="I58" s="5"/>
      <c r="J58" s="5"/>
      <c r="K58" s="5"/>
      <c r="L58" s="5"/>
      <c r="M58" s="5"/>
      <c r="N58" s="5"/>
    </row>
    <row r="59" spans="1:14" ht="12.75" x14ac:dyDescent="0.2">
      <c r="A59" s="15">
        <v>41924</v>
      </c>
      <c r="B59" s="16">
        <v>59</v>
      </c>
      <c r="C59" s="16">
        <v>70</v>
      </c>
      <c r="D59" s="17">
        <f t="shared" si="5"/>
        <v>11</v>
      </c>
      <c r="E59" s="18">
        <f t="shared" si="6"/>
        <v>11</v>
      </c>
      <c r="F59" s="46">
        <f t="shared" si="3"/>
        <v>0</v>
      </c>
      <c r="G59" s="14">
        <f t="shared" si="4"/>
        <v>70</v>
      </c>
      <c r="H59" s="5"/>
      <c r="I59" s="5"/>
      <c r="J59" s="5"/>
      <c r="K59" s="5"/>
      <c r="L59" s="5"/>
      <c r="M59" s="5"/>
      <c r="N59" s="5"/>
    </row>
    <row r="60" spans="1:14" ht="12.75" x14ac:dyDescent="0.2">
      <c r="A60" s="15">
        <v>41955</v>
      </c>
      <c r="B60" s="16">
        <v>58</v>
      </c>
      <c r="C60" s="16">
        <v>70</v>
      </c>
      <c r="D60" s="17">
        <f t="shared" si="5"/>
        <v>12</v>
      </c>
      <c r="E60" s="18">
        <f t="shared" si="6"/>
        <v>12</v>
      </c>
      <c r="F60" s="46">
        <f t="shared" si="3"/>
        <v>0</v>
      </c>
      <c r="G60" s="14">
        <f t="shared" si="4"/>
        <v>70</v>
      </c>
      <c r="H60" s="5"/>
      <c r="I60" s="5"/>
      <c r="J60" s="5"/>
      <c r="K60" s="5"/>
      <c r="L60" s="5"/>
      <c r="M60" s="5"/>
      <c r="N60" s="5"/>
    </row>
    <row r="61" spans="1:14" ht="12.75" x14ac:dyDescent="0.2">
      <c r="A61" s="15">
        <v>41985</v>
      </c>
      <c r="B61" s="16">
        <v>57</v>
      </c>
      <c r="C61" s="16">
        <v>70</v>
      </c>
      <c r="D61" s="17">
        <f t="shared" si="5"/>
        <v>13</v>
      </c>
      <c r="E61" s="18">
        <f t="shared" si="6"/>
        <v>13</v>
      </c>
      <c r="F61" s="46">
        <f t="shared" si="3"/>
        <v>0</v>
      </c>
      <c r="G61" s="14">
        <f t="shared" si="4"/>
        <v>70</v>
      </c>
      <c r="H61" s="5"/>
      <c r="I61" s="5"/>
      <c r="J61" s="5"/>
      <c r="K61" s="5"/>
      <c r="L61" s="5"/>
      <c r="M61" s="5"/>
      <c r="N61" s="5"/>
    </row>
    <row r="62" spans="1:14" ht="12.75" x14ac:dyDescent="0.2">
      <c r="A62" s="15" t="s">
        <v>103</v>
      </c>
      <c r="B62" s="16">
        <v>55</v>
      </c>
      <c r="C62" s="16">
        <v>70</v>
      </c>
      <c r="D62" s="17">
        <f t="shared" si="5"/>
        <v>15</v>
      </c>
      <c r="E62" s="18">
        <f t="shared" si="6"/>
        <v>15</v>
      </c>
      <c r="F62" s="46">
        <f t="shared" si="3"/>
        <v>0</v>
      </c>
      <c r="G62" s="14">
        <f t="shared" si="4"/>
        <v>70</v>
      </c>
      <c r="H62" s="5"/>
      <c r="I62" s="5"/>
      <c r="J62" s="5"/>
      <c r="K62" s="5"/>
      <c r="L62" s="5"/>
      <c r="M62" s="5"/>
      <c r="N62" s="5"/>
    </row>
    <row r="63" spans="1:14" ht="12.75" x14ac:dyDescent="0.2">
      <c r="A63" s="15" t="s">
        <v>104</v>
      </c>
      <c r="B63" s="16">
        <v>54</v>
      </c>
      <c r="C63" s="16">
        <v>70</v>
      </c>
      <c r="D63" s="17">
        <f t="shared" si="5"/>
        <v>16</v>
      </c>
      <c r="E63" s="18">
        <f t="shared" si="6"/>
        <v>16</v>
      </c>
      <c r="F63" s="46">
        <f t="shared" si="3"/>
        <v>0</v>
      </c>
      <c r="G63" s="14">
        <f t="shared" si="4"/>
        <v>70</v>
      </c>
      <c r="H63" s="5"/>
      <c r="I63" s="5"/>
      <c r="J63" s="5"/>
      <c r="K63" s="5"/>
      <c r="L63" s="5"/>
      <c r="M63" s="5"/>
      <c r="N63" s="5"/>
    </row>
    <row r="64" spans="1:14" ht="12.75" x14ac:dyDescent="0.2">
      <c r="A64" s="15" t="s">
        <v>105</v>
      </c>
      <c r="B64" s="16">
        <v>53</v>
      </c>
      <c r="C64" s="16">
        <v>70</v>
      </c>
      <c r="D64" s="17">
        <f t="shared" si="5"/>
        <v>17</v>
      </c>
      <c r="E64" s="18">
        <f t="shared" si="6"/>
        <v>17</v>
      </c>
      <c r="F64" s="46">
        <f t="shared" si="3"/>
        <v>0</v>
      </c>
      <c r="G64" s="14">
        <f t="shared" si="4"/>
        <v>70</v>
      </c>
      <c r="H64" s="5"/>
      <c r="I64" s="5"/>
      <c r="J64" s="5"/>
      <c r="K64" s="5"/>
      <c r="L64" s="5"/>
      <c r="M64" s="5"/>
      <c r="N64" s="5"/>
    </row>
    <row r="65" spans="1:14" ht="12.75" x14ac:dyDescent="0.2">
      <c r="A65" s="15" t="s">
        <v>106</v>
      </c>
      <c r="B65" s="16">
        <v>51</v>
      </c>
      <c r="C65" s="16">
        <v>69</v>
      </c>
      <c r="D65" s="17">
        <f t="shared" si="5"/>
        <v>18</v>
      </c>
      <c r="E65" s="18">
        <f t="shared" si="6"/>
        <v>18</v>
      </c>
      <c r="F65" s="46">
        <f t="shared" si="3"/>
        <v>1</v>
      </c>
      <c r="G65" s="14">
        <f t="shared" si="4"/>
        <v>69</v>
      </c>
      <c r="H65" s="5"/>
      <c r="I65" s="5"/>
      <c r="J65" s="5"/>
      <c r="K65" s="5"/>
      <c r="L65" s="5"/>
      <c r="M65" s="5"/>
      <c r="N65" s="5"/>
    </row>
    <row r="66" spans="1:14" ht="12.75" x14ac:dyDescent="0.2">
      <c r="A66" s="15" t="s">
        <v>107</v>
      </c>
      <c r="B66" s="16">
        <v>50</v>
      </c>
      <c r="C66" s="16">
        <v>67</v>
      </c>
      <c r="D66" s="17">
        <f t="shared" si="5"/>
        <v>17</v>
      </c>
      <c r="E66" s="18">
        <f t="shared" si="6"/>
        <v>17</v>
      </c>
      <c r="F66" s="46">
        <f t="shared" si="3"/>
        <v>2</v>
      </c>
      <c r="G66" s="14">
        <f t="shared" si="4"/>
        <v>67</v>
      </c>
      <c r="H66" s="5"/>
      <c r="I66" s="5"/>
      <c r="J66" s="5"/>
      <c r="K66" s="5"/>
      <c r="L66" s="5"/>
      <c r="M66" s="5"/>
      <c r="N66" s="5"/>
    </row>
    <row r="67" spans="1:14" ht="12.75" x14ac:dyDescent="0.2">
      <c r="A67" s="15" t="s">
        <v>108</v>
      </c>
      <c r="B67" s="16">
        <v>48</v>
      </c>
      <c r="C67" s="16">
        <v>67</v>
      </c>
      <c r="D67" s="17">
        <f t="shared" si="5"/>
        <v>19</v>
      </c>
      <c r="E67" s="18">
        <f t="shared" si="6"/>
        <v>19</v>
      </c>
      <c r="F67" s="46">
        <f t="shared" si="3"/>
        <v>0</v>
      </c>
      <c r="G67" s="14">
        <f t="shared" si="4"/>
        <v>67</v>
      </c>
      <c r="H67" s="5"/>
      <c r="I67" s="5"/>
      <c r="J67" s="5"/>
      <c r="K67" s="5"/>
      <c r="L67" s="5"/>
      <c r="M67" s="5"/>
      <c r="N67" s="5"/>
    </row>
    <row r="68" spans="1:14" ht="12.75" x14ac:dyDescent="0.2">
      <c r="A68" s="15" t="s">
        <v>109</v>
      </c>
      <c r="B68" s="16">
        <v>47</v>
      </c>
      <c r="C68" s="16">
        <v>66</v>
      </c>
      <c r="D68" s="17">
        <f t="shared" si="5"/>
        <v>19</v>
      </c>
      <c r="E68" s="18">
        <f t="shared" si="6"/>
        <v>19</v>
      </c>
      <c r="F68" s="46">
        <f t="shared" si="3"/>
        <v>1</v>
      </c>
      <c r="G68" s="14">
        <f t="shared" si="4"/>
        <v>66</v>
      </c>
      <c r="H68" s="5"/>
      <c r="I68" s="5"/>
      <c r="J68" s="5"/>
      <c r="K68" s="5"/>
      <c r="L68" s="5"/>
      <c r="M68" s="5"/>
      <c r="N68" s="5"/>
    </row>
    <row r="69" spans="1:14" ht="12.75" x14ac:dyDescent="0.2">
      <c r="A69" s="15" t="s">
        <v>110</v>
      </c>
      <c r="B69" s="16">
        <v>46</v>
      </c>
      <c r="C69" s="16">
        <v>66</v>
      </c>
      <c r="D69" s="17">
        <f t="shared" si="5"/>
        <v>20</v>
      </c>
      <c r="E69" s="18">
        <f t="shared" si="6"/>
        <v>20</v>
      </c>
      <c r="F69" s="46">
        <f t="shared" ref="F69:F111" si="7">IF(B68,C68-C69,"")</f>
        <v>0</v>
      </c>
      <c r="G69" s="14">
        <f t="shared" si="4"/>
        <v>66</v>
      </c>
      <c r="H69" s="5"/>
      <c r="I69" s="5"/>
      <c r="J69" s="5"/>
      <c r="K69" s="5"/>
      <c r="L69" s="5"/>
      <c r="M69" s="5"/>
      <c r="N69" s="5"/>
    </row>
    <row r="70" spans="1:14" ht="12.75" x14ac:dyDescent="0.2">
      <c r="A70" s="15" t="s">
        <v>111</v>
      </c>
      <c r="B70" s="16">
        <v>44</v>
      </c>
      <c r="C70" s="16">
        <v>66</v>
      </c>
      <c r="D70" s="17">
        <f t="shared" si="5"/>
        <v>22</v>
      </c>
      <c r="E70" s="18">
        <f t="shared" si="6"/>
        <v>22</v>
      </c>
      <c r="F70" s="46">
        <f t="shared" si="7"/>
        <v>0</v>
      </c>
      <c r="G70" s="14">
        <f t="shared" si="4"/>
        <v>66</v>
      </c>
      <c r="H70" s="5"/>
      <c r="I70" s="5"/>
      <c r="J70" s="5"/>
      <c r="K70" s="5"/>
      <c r="L70" s="5"/>
      <c r="M70" s="5"/>
      <c r="N70" s="5"/>
    </row>
    <row r="71" spans="1:14" ht="12.75" x14ac:dyDescent="0.2">
      <c r="A71" s="15" t="s">
        <v>112</v>
      </c>
      <c r="B71" s="16">
        <v>43</v>
      </c>
      <c r="C71" s="16">
        <v>66</v>
      </c>
      <c r="D71" s="17">
        <f t="shared" si="5"/>
        <v>23</v>
      </c>
      <c r="E71" s="18">
        <f t="shared" si="6"/>
        <v>23</v>
      </c>
      <c r="F71" s="46">
        <f t="shared" si="7"/>
        <v>0</v>
      </c>
      <c r="G71" s="14">
        <f t="shared" si="4"/>
        <v>66</v>
      </c>
      <c r="H71" s="5"/>
      <c r="I71" s="5"/>
      <c r="J71" s="5"/>
      <c r="K71" s="5"/>
      <c r="L71" s="5"/>
      <c r="M71" s="5"/>
      <c r="N71" s="5"/>
    </row>
    <row r="72" spans="1:14" ht="12.75" x14ac:dyDescent="0.2">
      <c r="A72" s="15" t="s">
        <v>113</v>
      </c>
      <c r="B72" s="16">
        <v>42</v>
      </c>
      <c r="C72" s="16">
        <v>66</v>
      </c>
      <c r="D72" s="17">
        <f t="shared" si="5"/>
        <v>24</v>
      </c>
      <c r="E72" s="18">
        <f t="shared" si="6"/>
        <v>24</v>
      </c>
      <c r="F72" s="46">
        <f t="shared" si="7"/>
        <v>0</v>
      </c>
      <c r="G72" s="14">
        <f t="shared" si="4"/>
        <v>66</v>
      </c>
      <c r="H72" s="5"/>
      <c r="I72" s="5"/>
      <c r="J72" s="5"/>
      <c r="K72" s="5"/>
      <c r="L72" s="5"/>
      <c r="M72" s="5"/>
      <c r="N72" s="5"/>
    </row>
    <row r="73" spans="1:14" ht="12.75" x14ac:dyDescent="0.2">
      <c r="A73" s="15" t="s">
        <v>114</v>
      </c>
      <c r="B73" s="16">
        <v>40</v>
      </c>
      <c r="C73" s="16">
        <v>66</v>
      </c>
      <c r="D73" s="17">
        <f t="shared" si="5"/>
        <v>26</v>
      </c>
      <c r="E73" s="18">
        <f t="shared" si="6"/>
        <v>26</v>
      </c>
      <c r="F73" s="46">
        <f t="shared" si="7"/>
        <v>0</v>
      </c>
      <c r="G73" s="14">
        <f t="shared" si="4"/>
        <v>66</v>
      </c>
      <c r="H73" s="5"/>
      <c r="I73" s="5"/>
      <c r="J73" s="5"/>
      <c r="K73" s="5"/>
      <c r="L73" s="5"/>
      <c r="M73" s="5"/>
      <c r="N73" s="5"/>
    </row>
    <row r="74" spans="1:14" ht="12.75" x14ac:dyDescent="0.2">
      <c r="A74" s="15" t="s">
        <v>115</v>
      </c>
      <c r="B74" s="16">
        <v>39</v>
      </c>
      <c r="C74" s="16">
        <v>66</v>
      </c>
      <c r="D74" s="17">
        <f t="shared" si="5"/>
        <v>27</v>
      </c>
      <c r="E74" s="18">
        <f t="shared" si="6"/>
        <v>27</v>
      </c>
      <c r="F74" s="46">
        <f t="shared" si="7"/>
        <v>0</v>
      </c>
      <c r="G74" s="14">
        <f t="shared" si="4"/>
        <v>66</v>
      </c>
      <c r="H74" s="5"/>
      <c r="I74" s="5"/>
      <c r="J74" s="5"/>
      <c r="K74" s="5"/>
      <c r="L74" s="5"/>
      <c r="M74" s="5"/>
      <c r="N74" s="5"/>
    </row>
    <row r="75" spans="1:14" ht="12.75" x14ac:dyDescent="0.2">
      <c r="A75" s="15" t="s">
        <v>116</v>
      </c>
      <c r="B75" s="16">
        <v>38</v>
      </c>
      <c r="C75" s="16">
        <v>66</v>
      </c>
      <c r="D75" s="17">
        <f t="shared" si="5"/>
        <v>28</v>
      </c>
      <c r="E75" s="18">
        <f t="shared" si="6"/>
        <v>28</v>
      </c>
      <c r="F75" s="46">
        <f t="shared" si="7"/>
        <v>0</v>
      </c>
      <c r="G75" s="14">
        <f t="shared" si="4"/>
        <v>66</v>
      </c>
      <c r="H75" s="5"/>
      <c r="I75" s="5"/>
      <c r="J75" s="5"/>
      <c r="K75" s="5"/>
      <c r="L75" s="5"/>
      <c r="M75" s="5"/>
      <c r="N75" s="5"/>
    </row>
    <row r="76" spans="1:14" ht="12.75" x14ac:dyDescent="0.2">
      <c r="A76" s="15" t="s">
        <v>117</v>
      </c>
      <c r="B76" s="16">
        <v>36</v>
      </c>
      <c r="C76" s="16">
        <v>66</v>
      </c>
      <c r="D76" s="17">
        <f t="shared" si="5"/>
        <v>30</v>
      </c>
      <c r="E76" s="18">
        <f t="shared" si="6"/>
        <v>30</v>
      </c>
      <c r="F76" s="46">
        <f t="shared" si="7"/>
        <v>0</v>
      </c>
      <c r="G76" s="14">
        <f t="shared" si="4"/>
        <v>66</v>
      </c>
      <c r="H76" s="5"/>
      <c r="I76" s="5"/>
      <c r="J76" s="5"/>
      <c r="K76" s="5"/>
      <c r="L76" s="5"/>
      <c r="M76" s="5"/>
      <c r="N76" s="5"/>
    </row>
    <row r="77" spans="1:14" ht="12.75" x14ac:dyDescent="0.2">
      <c r="A77" s="15" t="s">
        <v>118</v>
      </c>
      <c r="B77" s="16">
        <v>35</v>
      </c>
      <c r="C77" s="16">
        <v>66</v>
      </c>
      <c r="D77" s="17">
        <f t="shared" si="5"/>
        <v>31</v>
      </c>
      <c r="E77" s="18">
        <f t="shared" si="6"/>
        <v>31</v>
      </c>
      <c r="F77" s="46">
        <f t="shared" si="7"/>
        <v>0</v>
      </c>
      <c r="G77" s="14">
        <f t="shared" si="4"/>
        <v>66</v>
      </c>
      <c r="H77" s="5"/>
      <c r="I77" s="5"/>
      <c r="J77" s="5"/>
      <c r="K77" s="5"/>
      <c r="L77" s="5"/>
      <c r="M77" s="5"/>
      <c r="N77" s="5"/>
    </row>
    <row r="78" spans="1:14" ht="12.75" x14ac:dyDescent="0.2">
      <c r="A78" s="15" t="s">
        <v>119</v>
      </c>
      <c r="B78" s="16">
        <v>34</v>
      </c>
      <c r="C78" s="16">
        <v>66</v>
      </c>
      <c r="D78" s="17">
        <f t="shared" si="5"/>
        <v>32</v>
      </c>
      <c r="E78" s="18">
        <f t="shared" si="6"/>
        <v>32</v>
      </c>
      <c r="F78" s="46">
        <f t="shared" si="7"/>
        <v>0</v>
      </c>
      <c r="G78" s="14">
        <f t="shared" si="4"/>
        <v>66</v>
      </c>
      <c r="H78" s="5"/>
      <c r="I78" s="5"/>
      <c r="J78" s="5"/>
      <c r="K78" s="5"/>
      <c r="L78" s="5"/>
      <c r="M78" s="5"/>
      <c r="N78" s="5"/>
    </row>
    <row r="79" spans="1:14" ht="12.75" x14ac:dyDescent="0.2">
      <c r="A79" s="15" t="s">
        <v>120</v>
      </c>
      <c r="B79" s="16">
        <v>32</v>
      </c>
      <c r="C79" s="16">
        <v>66</v>
      </c>
      <c r="D79" s="17">
        <f t="shared" si="5"/>
        <v>34</v>
      </c>
      <c r="E79" s="18">
        <f t="shared" si="6"/>
        <v>34</v>
      </c>
      <c r="F79" s="46">
        <f t="shared" si="7"/>
        <v>0</v>
      </c>
      <c r="G79" s="14">
        <f t="shared" si="4"/>
        <v>66</v>
      </c>
      <c r="H79" s="5"/>
      <c r="I79" s="5"/>
      <c r="J79" s="5"/>
      <c r="K79" s="5"/>
      <c r="L79" s="5"/>
      <c r="M79" s="5"/>
      <c r="N79" s="5"/>
    </row>
    <row r="80" spans="1:14" ht="12.75" x14ac:dyDescent="0.2">
      <c r="A80" s="15" t="s">
        <v>121</v>
      </c>
      <c r="B80" s="16">
        <v>31</v>
      </c>
      <c r="C80" s="16">
        <v>66</v>
      </c>
      <c r="D80" s="17">
        <f t="shared" si="5"/>
        <v>35</v>
      </c>
      <c r="E80" s="18">
        <f t="shared" si="6"/>
        <v>35</v>
      </c>
      <c r="F80" s="46">
        <f t="shared" si="7"/>
        <v>0</v>
      </c>
      <c r="G80" s="14">
        <f t="shared" si="4"/>
        <v>66</v>
      </c>
      <c r="H80" s="5"/>
      <c r="I80" s="5"/>
      <c r="J80" s="5"/>
      <c r="K80" s="5"/>
      <c r="L80" s="5"/>
      <c r="M80" s="5"/>
      <c r="N80" s="5"/>
    </row>
    <row r="81" spans="1:14" ht="12.75" x14ac:dyDescent="0.2">
      <c r="A81" s="15">
        <v>42005</v>
      </c>
      <c r="B81" s="16">
        <v>30</v>
      </c>
      <c r="C81" s="16">
        <v>66</v>
      </c>
      <c r="D81" s="17">
        <f t="shared" si="5"/>
        <v>36</v>
      </c>
      <c r="E81" s="18">
        <f t="shared" si="6"/>
        <v>36</v>
      </c>
      <c r="F81" s="46">
        <f t="shared" si="7"/>
        <v>0</v>
      </c>
      <c r="G81" s="14">
        <f t="shared" si="4"/>
        <v>66</v>
      </c>
      <c r="H81" s="5"/>
      <c r="I81" s="5"/>
      <c r="J81" s="5"/>
      <c r="K81" s="5"/>
      <c r="L81" s="5"/>
      <c r="M81" s="5"/>
      <c r="N81" s="5"/>
    </row>
    <row r="82" spans="1:14" ht="12.75" x14ac:dyDescent="0.2">
      <c r="A82" s="15">
        <v>42036</v>
      </c>
      <c r="B82" s="16">
        <v>28</v>
      </c>
      <c r="C82" s="16">
        <v>66</v>
      </c>
      <c r="D82" s="17">
        <f t="shared" si="5"/>
        <v>38</v>
      </c>
      <c r="E82" s="18">
        <f t="shared" si="6"/>
        <v>38</v>
      </c>
      <c r="F82" s="46">
        <f t="shared" si="7"/>
        <v>0</v>
      </c>
      <c r="G82" s="14">
        <f t="shared" si="4"/>
        <v>66</v>
      </c>
      <c r="H82" s="5"/>
      <c r="I82" s="5"/>
      <c r="J82" s="5"/>
      <c r="K82" s="5"/>
      <c r="L82" s="5"/>
      <c r="M82" s="5"/>
      <c r="N82" s="5"/>
    </row>
    <row r="83" spans="1:14" ht="12.75" x14ac:dyDescent="0.2">
      <c r="A83" s="15">
        <v>42064</v>
      </c>
      <c r="B83" s="16">
        <v>27</v>
      </c>
      <c r="C83" s="16">
        <v>66</v>
      </c>
      <c r="D83" s="17">
        <f t="shared" si="5"/>
        <v>39</v>
      </c>
      <c r="E83" s="18">
        <f t="shared" si="6"/>
        <v>39</v>
      </c>
      <c r="F83" s="46">
        <f t="shared" si="7"/>
        <v>0</v>
      </c>
      <c r="G83" s="14">
        <f t="shared" si="4"/>
        <v>66</v>
      </c>
      <c r="H83" s="5"/>
      <c r="I83" s="5"/>
      <c r="J83" s="5"/>
      <c r="K83" s="5"/>
      <c r="L83" s="5"/>
      <c r="M83" s="5"/>
      <c r="N83" s="5"/>
    </row>
    <row r="84" spans="1:14" ht="12.75" x14ac:dyDescent="0.2">
      <c r="A84" s="15">
        <v>42095</v>
      </c>
      <c r="B84" s="16">
        <v>26</v>
      </c>
      <c r="C84" s="16">
        <v>66</v>
      </c>
      <c r="D84" s="17">
        <f t="shared" si="5"/>
        <v>40</v>
      </c>
      <c r="E84" s="18">
        <f t="shared" si="6"/>
        <v>40</v>
      </c>
      <c r="F84" s="46">
        <f t="shared" si="7"/>
        <v>0</v>
      </c>
      <c r="G84" s="14">
        <f t="shared" si="4"/>
        <v>66</v>
      </c>
      <c r="H84" s="5"/>
      <c r="I84" s="5"/>
      <c r="J84" s="5"/>
      <c r="K84" s="5"/>
      <c r="L84" s="5"/>
      <c r="M84" s="5"/>
      <c r="N84" s="5"/>
    </row>
    <row r="85" spans="1:14" ht="12.75" x14ac:dyDescent="0.2">
      <c r="A85" s="15">
        <v>42125</v>
      </c>
      <c r="B85" s="16">
        <v>24</v>
      </c>
      <c r="C85" s="16">
        <v>66</v>
      </c>
      <c r="D85" s="17">
        <f t="shared" si="5"/>
        <v>42</v>
      </c>
      <c r="E85" s="18">
        <f t="shared" si="6"/>
        <v>42</v>
      </c>
      <c r="F85" s="46">
        <f t="shared" si="7"/>
        <v>0</v>
      </c>
      <c r="G85" s="14">
        <f t="shared" si="4"/>
        <v>66</v>
      </c>
      <c r="H85" s="5"/>
      <c r="I85" s="5"/>
      <c r="J85" s="5"/>
      <c r="K85" s="5"/>
      <c r="L85" s="5"/>
      <c r="M85" s="5"/>
      <c r="N85" s="5"/>
    </row>
    <row r="86" spans="1:14" ht="12.75" x14ac:dyDescent="0.2">
      <c r="A86" s="15">
        <v>42156</v>
      </c>
      <c r="B86" s="16">
        <v>23</v>
      </c>
      <c r="C86" s="16">
        <v>66</v>
      </c>
      <c r="D86" s="17">
        <f t="shared" si="5"/>
        <v>43</v>
      </c>
      <c r="E86" s="18">
        <f t="shared" si="6"/>
        <v>43</v>
      </c>
      <c r="F86" s="46">
        <f t="shared" si="7"/>
        <v>0</v>
      </c>
      <c r="G86" s="14">
        <f t="shared" si="4"/>
        <v>66</v>
      </c>
      <c r="H86" s="5"/>
      <c r="I86" s="5"/>
      <c r="J86" s="5"/>
      <c r="K86" s="5"/>
      <c r="L86" s="5"/>
      <c r="M86" s="5"/>
      <c r="N86" s="5"/>
    </row>
    <row r="87" spans="1:14" ht="12.75" x14ac:dyDescent="0.2">
      <c r="A87" s="15">
        <v>42186</v>
      </c>
      <c r="B87" s="16">
        <v>22</v>
      </c>
      <c r="C87" s="16">
        <v>66</v>
      </c>
      <c r="D87" s="17">
        <f t="shared" si="5"/>
        <v>44</v>
      </c>
      <c r="E87" s="18">
        <f t="shared" si="6"/>
        <v>44</v>
      </c>
      <c r="F87" s="46">
        <f t="shared" si="7"/>
        <v>0</v>
      </c>
      <c r="G87" s="14">
        <f t="shared" si="4"/>
        <v>66</v>
      </c>
      <c r="H87" s="5"/>
      <c r="I87" s="5"/>
      <c r="J87" s="5"/>
      <c r="K87" s="5"/>
      <c r="L87" s="5"/>
      <c r="M87" s="5"/>
      <c r="N87" s="5"/>
    </row>
    <row r="88" spans="1:14" ht="12.75" x14ac:dyDescent="0.2">
      <c r="A88" s="15">
        <v>42217</v>
      </c>
      <c r="B88" s="16">
        <v>20</v>
      </c>
      <c r="C88" s="16">
        <v>64</v>
      </c>
      <c r="D88" s="17">
        <f t="shared" si="5"/>
        <v>44</v>
      </c>
      <c r="E88" s="18">
        <f t="shared" si="6"/>
        <v>44</v>
      </c>
      <c r="F88" s="46">
        <f t="shared" si="7"/>
        <v>2</v>
      </c>
      <c r="G88" s="14">
        <f t="shared" si="4"/>
        <v>64</v>
      </c>
      <c r="H88" s="5"/>
      <c r="I88" s="5"/>
      <c r="J88" s="5"/>
      <c r="K88" s="5"/>
      <c r="L88" s="5"/>
      <c r="M88" s="5"/>
      <c r="N88" s="5"/>
    </row>
    <row r="89" spans="1:14" ht="12.75" x14ac:dyDescent="0.2">
      <c r="A89" s="15">
        <v>42248</v>
      </c>
      <c r="B89" s="16">
        <v>19</v>
      </c>
      <c r="C89" s="16">
        <v>64</v>
      </c>
      <c r="D89" s="17">
        <f t="shared" si="5"/>
        <v>45</v>
      </c>
      <c r="E89" s="18">
        <f t="shared" si="6"/>
        <v>45</v>
      </c>
      <c r="F89" s="46">
        <f t="shared" si="7"/>
        <v>0</v>
      </c>
      <c r="G89" s="14">
        <f t="shared" si="4"/>
        <v>64</v>
      </c>
      <c r="H89" s="5"/>
      <c r="I89" s="5"/>
      <c r="J89" s="5"/>
      <c r="K89" s="5"/>
      <c r="L89" s="5"/>
      <c r="M89" s="5"/>
      <c r="N89" s="5"/>
    </row>
    <row r="90" spans="1:14" ht="12.75" x14ac:dyDescent="0.2">
      <c r="A90" s="15">
        <v>42278</v>
      </c>
      <c r="B90" s="16">
        <v>18</v>
      </c>
      <c r="C90" s="16">
        <v>64</v>
      </c>
      <c r="D90" s="17">
        <f t="shared" si="5"/>
        <v>46</v>
      </c>
      <c r="E90" s="18">
        <f t="shared" si="6"/>
        <v>46</v>
      </c>
      <c r="F90" s="46">
        <f t="shared" si="7"/>
        <v>0</v>
      </c>
      <c r="G90" s="14">
        <f t="shared" si="4"/>
        <v>64</v>
      </c>
      <c r="H90" s="5"/>
      <c r="I90" s="5"/>
      <c r="J90" s="5"/>
      <c r="K90" s="5"/>
      <c r="L90" s="5"/>
      <c r="M90" s="5"/>
      <c r="N90" s="5"/>
    </row>
    <row r="91" spans="1:14" ht="12.75" x14ac:dyDescent="0.2">
      <c r="A91" s="15">
        <v>42309</v>
      </c>
      <c r="B91" s="16">
        <v>16</v>
      </c>
      <c r="C91" s="16">
        <v>60</v>
      </c>
      <c r="D91" s="17">
        <f t="shared" si="5"/>
        <v>44</v>
      </c>
      <c r="E91" s="18">
        <f t="shared" si="6"/>
        <v>44</v>
      </c>
      <c r="F91" s="46">
        <f t="shared" si="7"/>
        <v>4</v>
      </c>
      <c r="G91" s="14">
        <f t="shared" si="4"/>
        <v>60</v>
      </c>
      <c r="H91" s="5"/>
      <c r="I91" s="5"/>
      <c r="J91" s="5"/>
      <c r="K91" s="5"/>
      <c r="L91" s="5"/>
      <c r="M91" s="5"/>
      <c r="N91" s="5"/>
    </row>
    <row r="92" spans="1:14" ht="12.75" x14ac:dyDescent="0.2">
      <c r="A92" s="15">
        <v>42339</v>
      </c>
      <c r="B92" s="16">
        <v>15</v>
      </c>
      <c r="C92" s="16">
        <v>60</v>
      </c>
      <c r="D92" s="17">
        <f t="shared" si="5"/>
        <v>45</v>
      </c>
      <c r="E92" s="18">
        <f t="shared" si="6"/>
        <v>45</v>
      </c>
      <c r="F92" s="46">
        <f t="shared" si="7"/>
        <v>0</v>
      </c>
      <c r="G92" s="14">
        <f t="shared" si="4"/>
        <v>60</v>
      </c>
      <c r="H92" s="5"/>
      <c r="I92" s="5"/>
      <c r="J92" s="5"/>
      <c r="K92" s="5"/>
      <c r="L92" s="5"/>
      <c r="M92" s="5"/>
      <c r="N92" s="5"/>
    </row>
    <row r="93" spans="1:14" ht="12.75" x14ac:dyDescent="0.2">
      <c r="A93" s="15" t="s">
        <v>122</v>
      </c>
      <c r="B93" s="16">
        <v>13</v>
      </c>
      <c r="C93" s="16">
        <v>57</v>
      </c>
      <c r="D93" s="17">
        <f t="shared" si="5"/>
        <v>44</v>
      </c>
      <c r="E93" s="18">
        <f t="shared" si="6"/>
        <v>44</v>
      </c>
      <c r="F93" s="46">
        <f t="shared" si="7"/>
        <v>3</v>
      </c>
      <c r="G93" s="14">
        <f t="shared" si="4"/>
        <v>57</v>
      </c>
      <c r="H93" s="5"/>
      <c r="I93" s="5"/>
      <c r="J93" s="5"/>
      <c r="K93" s="5"/>
      <c r="L93" s="5"/>
      <c r="M93" s="5"/>
      <c r="N93" s="5"/>
    </row>
    <row r="94" spans="1:14" ht="12.75" x14ac:dyDescent="0.2">
      <c r="A94" s="15" t="s">
        <v>123</v>
      </c>
      <c r="B94" s="16">
        <v>12</v>
      </c>
      <c r="C94" s="16">
        <v>57</v>
      </c>
      <c r="D94" s="17">
        <f t="shared" si="5"/>
        <v>45</v>
      </c>
      <c r="E94" s="18">
        <f t="shared" si="6"/>
        <v>45</v>
      </c>
      <c r="F94" s="46">
        <f t="shared" si="7"/>
        <v>0</v>
      </c>
      <c r="G94" s="14">
        <f t="shared" si="4"/>
        <v>57</v>
      </c>
      <c r="H94" s="5"/>
      <c r="I94" s="5"/>
      <c r="J94" s="5"/>
      <c r="K94" s="5"/>
      <c r="L94" s="5"/>
      <c r="M94" s="5"/>
      <c r="N94" s="5"/>
    </row>
    <row r="95" spans="1:14" ht="12.75" x14ac:dyDescent="0.2">
      <c r="A95" s="15" t="s">
        <v>124</v>
      </c>
      <c r="B95" s="16">
        <v>11</v>
      </c>
      <c r="C95" s="16">
        <v>56</v>
      </c>
      <c r="D95" s="17">
        <f t="shared" si="5"/>
        <v>45</v>
      </c>
      <c r="E95" s="18">
        <f t="shared" si="6"/>
        <v>45</v>
      </c>
      <c r="F95" s="46">
        <f t="shared" si="7"/>
        <v>1</v>
      </c>
      <c r="G95" s="14">
        <f t="shared" si="4"/>
        <v>56</v>
      </c>
      <c r="H95" s="5"/>
      <c r="I95" s="5"/>
      <c r="J95" s="5"/>
      <c r="K95" s="5"/>
      <c r="L95" s="5"/>
      <c r="M95" s="5"/>
      <c r="N95" s="5"/>
    </row>
    <row r="96" spans="1:14" ht="12.75" x14ac:dyDescent="0.2">
      <c r="A96" s="15" t="s">
        <v>125</v>
      </c>
      <c r="B96" s="16">
        <v>9</v>
      </c>
      <c r="C96" s="16">
        <v>56</v>
      </c>
      <c r="D96" s="17">
        <f t="shared" si="5"/>
        <v>47</v>
      </c>
      <c r="E96" s="18">
        <f t="shared" si="6"/>
        <v>47</v>
      </c>
      <c r="F96" s="46">
        <f t="shared" si="7"/>
        <v>0</v>
      </c>
      <c r="G96" s="14">
        <f t="shared" si="4"/>
        <v>56</v>
      </c>
      <c r="H96" s="5"/>
      <c r="I96" s="5"/>
      <c r="J96" s="5"/>
      <c r="K96" s="5"/>
      <c r="L96" s="5"/>
      <c r="M96" s="5"/>
      <c r="N96" s="5"/>
    </row>
    <row r="97" spans="1:14" ht="12.75" x14ac:dyDescent="0.2">
      <c r="A97" s="15" t="s">
        <v>126</v>
      </c>
      <c r="B97" s="16">
        <v>8</v>
      </c>
      <c r="C97" s="16">
        <v>56</v>
      </c>
      <c r="D97" s="17">
        <f t="shared" si="5"/>
        <v>48</v>
      </c>
      <c r="E97" s="18">
        <f t="shared" si="6"/>
        <v>48</v>
      </c>
      <c r="F97" s="46">
        <f t="shared" si="7"/>
        <v>0</v>
      </c>
      <c r="G97" s="14">
        <f t="shared" si="4"/>
        <v>56</v>
      </c>
      <c r="H97" s="5"/>
      <c r="I97" s="5"/>
      <c r="J97" s="5"/>
      <c r="K97" s="5"/>
      <c r="L97" s="5"/>
      <c r="M97" s="5"/>
      <c r="N97" s="5"/>
    </row>
    <row r="98" spans="1:14" ht="12.75" x14ac:dyDescent="0.2">
      <c r="A98" s="15" t="s">
        <v>127</v>
      </c>
      <c r="B98" s="16">
        <v>7</v>
      </c>
      <c r="C98" s="16">
        <v>56</v>
      </c>
      <c r="D98" s="17">
        <f t="shared" si="5"/>
        <v>49</v>
      </c>
      <c r="E98" s="18">
        <f t="shared" si="6"/>
        <v>49</v>
      </c>
      <c r="F98" s="46">
        <f t="shared" si="7"/>
        <v>0</v>
      </c>
      <c r="G98" s="14">
        <f t="shared" si="4"/>
        <v>56</v>
      </c>
      <c r="H98" s="5"/>
      <c r="I98" s="5"/>
      <c r="J98" s="5"/>
      <c r="K98" s="5"/>
      <c r="L98" s="5"/>
      <c r="M98" s="5"/>
      <c r="N98" s="5"/>
    </row>
    <row r="99" spans="1:14" ht="12.75" x14ac:dyDescent="0.2">
      <c r="A99" s="15" t="s">
        <v>128</v>
      </c>
      <c r="B99" s="16">
        <v>5</v>
      </c>
      <c r="C99" s="16">
        <v>39</v>
      </c>
      <c r="D99" s="17">
        <f t="shared" si="5"/>
        <v>34</v>
      </c>
      <c r="E99" s="18">
        <f t="shared" si="6"/>
        <v>34</v>
      </c>
      <c r="F99" s="46">
        <f t="shared" si="7"/>
        <v>17</v>
      </c>
      <c r="G99" s="14">
        <f t="shared" si="4"/>
        <v>39</v>
      </c>
      <c r="H99" s="5"/>
      <c r="I99" s="5"/>
      <c r="J99" s="5"/>
      <c r="K99" s="5"/>
      <c r="L99" s="5"/>
      <c r="M99" s="5"/>
      <c r="N99" s="5"/>
    </row>
    <row r="100" spans="1:14" ht="12.75" x14ac:dyDescent="0.2">
      <c r="A100" s="15" t="s">
        <v>129</v>
      </c>
      <c r="B100" s="16">
        <v>4</v>
      </c>
      <c r="C100" s="16">
        <v>16</v>
      </c>
      <c r="D100" s="17">
        <f t="shared" si="5"/>
        <v>12</v>
      </c>
      <c r="E100" s="18">
        <f t="shared" si="6"/>
        <v>12</v>
      </c>
      <c r="F100" s="46">
        <f t="shared" si="7"/>
        <v>23</v>
      </c>
      <c r="G100" s="14">
        <f t="shared" si="4"/>
        <v>16</v>
      </c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15" t="s">
        <v>130</v>
      </c>
      <c r="B101" s="16">
        <v>3</v>
      </c>
      <c r="C101" s="16">
        <v>12</v>
      </c>
      <c r="D101" s="17">
        <f t="shared" si="5"/>
        <v>9</v>
      </c>
      <c r="E101" s="18">
        <f t="shared" si="6"/>
        <v>9</v>
      </c>
      <c r="F101" s="46">
        <f t="shared" si="7"/>
        <v>4</v>
      </c>
      <c r="G101" s="14">
        <f t="shared" si="4"/>
        <v>12</v>
      </c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15" t="s">
        <v>131</v>
      </c>
      <c r="B102" s="16">
        <v>1</v>
      </c>
      <c r="C102" s="16">
        <v>7</v>
      </c>
      <c r="D102" s="17">
        <f t="shared" si="5"/>
        <v>6</v>
      </c>
      <c r="E102" s="18">
        <f t="shared" si="6"/>
        <v>6</v>
      </c>
      <c r="F102" s="46">
        <f t="shared" si="7"/>
        <v>5</v>
      </c>
      <c r="G102" s="14">
        <f t="shared" si="4"/>
        <v>7</v>
      </c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15" t="s">
        <v>132</v>
      </c>
      <c r="B103" s="16">
        <v>0</v>
      </c>
      <c r="C103" s="16">
        <v>0</v>
      </c>
      <c r="D103" s="17">
        <f t="shared" si="5"/>
        <v>0</v>
      </c>
      <c r="E103" s="18">
        <f t="shared" si="6"/>
        <v>0</v>
      </c>
      <c r="F103" s="46">
        <f t="shared" si="7"/>
        <v>7</v>
      </c>
      <c r="G103" s="14">
        <f t="shared" si="4"/>
        <v>0</v>
      </c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15"/>
      <c r="B104" s="16"/>
      <c r="C104" s="16"/>
      <c r="D104" s="17">
        <f t="shared" ref="D104:D111" si="8">C104-B104</f>
        <v>0</v>
      </c>
      <c r="E104" s="18">
        <f t="shared" ref="E104:E111" si="9">IF(D104&gt;0,D104,0)</f>
        <v>0</v>
      </c>
      <c r="F104" s="46" t="str">
        <f t="shared" si="7"/>
        <v/>
      </c>
      <c r="G104" s="14">
        <f t="shared" si="4"/>
        <v>0</v>
      </c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15"/>
      <c r="B105" s="16"/>
      <c r="C105" s="16"/>
      <c r="D105" s="17">
        <f t="shared" si="8"/>
        <v>0</v>
      </c>
      <c r="E105" s="18">
        <f t="shared" si="9"/>
        <v>0</v>
      </c>
      <c r="F105" s="46" t="str">
        <f t="shared" si="7"/>
        <v/>
      </c>
      <c r="G105" s="14">
        <f t="shared" si="4"/>
        <v>0</v>
      </c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15"/>
      <c r="B106" s="16"/>
      <c r="C106" s="16"/>
      <c r="D106" s="17">
        <f t="shared" si="8"/>
        <v>0</v>
      </c>
      <c r="E106" s="18">
        <f t="shared" si="9"/>
        <v>0</v>
      </c>
      <c r="F106" s="46" t="str">
        <f t="shared" si="7"/>
        <v/>
      </c>
      <c r="G106" s="14">
        <f t="shared" si="4"/>
        <v>0</v>
      </c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15"/>
      <c r="B107" s="16"/>
      <c r="C107" s="16"/>
      <c r="D107" s="17">
        <f t="shared" si="8"/>
        <v>0</v>
      </c>
      <c r="E107" s="18">
        <f t="shared" si="9"/>
        <v>0</v>
      </c>
      <c r="F107" s="46" t="str">
        <f t="shared" si="7"/>
        <v/>
      </c>
      <c r="G107" s="14">
        <f t="shared" si="4"/>
        <v>0</v>
      </c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15"/>
      <c r="B108" s="16"/>
      <c r="C108" s="16"/>
      <c r="D108" s="17">
        <f t="shared" si="8"/>
        <v>0</v>
      </c>
      <c r="E108" s="18">
        <f t="shared" si="9"/>
        <v>0</v>
      </c>
      <c r="F108" s="46" t="str">
        <f t="shared" si="7"/>
        <v/>
      </c>
      <c r="G108" s="14">
        <f t="shared" si="4"/>
        <v>0</v>
      </c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15"/>
      <c r="B109" s="16"/>
      <c r="C109" s="16"/>
      <c r="D109" s="17">
        <f t="shared" si="8"/>
        <v>0</v>
      </c>
      <c r="E109" s="18">
        <f t="shared" si="9"/>
        <v>0</v>
      </c>
      <c r="F109" s="46" t="str">
        <f t="shared" si="7"/>
        <v/>
      </c>
      <c r="G109" s="14">
        <f t="shared" si="4"/>
        <v>0</v>
      </c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15"/>
      <c r="B110" s="16"/>
      <c r="C110" s="16"/>
      <c r="D110" s="17">
        <f t="shared" si="8"/>
        <v>0</v>
      </c>
      <c r="E110" s="18">
        <f t="shared" si="9"/>
        <v>0</v>
      </c>
      <c r="F110" s="46" t="str">
        <f t="shared" si="7"/>
        <v/>
      </c>
      <c r="G110" s="14">
        <f t="shared" si="4"/>
        <v>0</v>
      </c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15"/>
      <c r="B111" s="16"/>
      <c r="C111" s="16"/>
      <c r="D111" s="17">
        <f t="shared" si="8"/>
        <v>0</v>
      </c>
      <c r="E111" s="18">
        <f t="shared" si="9"/>
        <v>0</v>
      </c>
      <c r="F111" s="46" t="str">
        <f t="shared" si="7"/>
        <v/>
      </c>
      <c r="G111" s="14">
        <f t="shared" si="4"/>
        <v>0</v>
      </c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13"/>
      <c r="F112" s="4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13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13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13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13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13"/>
      <c r="F117" s="4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13"/>
      <c r="F118" s="4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13"/>
      <c r="F119" s="4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13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13"/>
      <c r="F121" s="4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13"/>
      <c r="F122" s="4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13"/>
      <c r="F123" s="4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13"/>
      <c r="F124" s="4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13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13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13"/>
      <c r="F127" s="4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13"/>
      <c r="F128" s="4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13"/>
      <c r="F129" s="4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13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13"/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13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13"/>
      <c r="F133" s="4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13"/>
      <c r="F134" s="4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13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13"/>
      <c r="F136" s="4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13"/>
      <c r="F137" s="4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13"/>
      <c r="F138" s="4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13"/>
      <c r="F139" s="4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13"/>
      <c r="F140" s="4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13"/>
      <c r="F141" s="4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13"/>
      <c r="F142" s="4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13"/>
      <c r="F143" s="4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13"/>
      <c r="F144" s="4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13"/>
      <c r="F145" s="4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13"/>
      <c r="F146" s="4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13"/>
      <c r="F147" s="4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13"/>
      <c r="F148" s="4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13"/>
      <c r="F149" s="4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13"/>
      <c r="F150" s="4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13"/>
      <c r="F151" s="4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13"/>
      <c r="F152" s="4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13"/>
      <c r="F153" s="4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13"/>
      <c r="F154" s="4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13"/>
      <c r="F155" s="4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13"/>
      <c r="F156" s="4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13"/>
      <c r="F157" s="4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13"/>
      <c r="F158" s="4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13"/>
      <c r="F159" s="4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13"/>
      <c r="F160" s="4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13"/>
      <c r="F161" s="4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13"/>
      <c r="F162" s="4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13"/>
      <c r="F163" s="4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13"/>
      <c r="F164" s="4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13"/>
      <c r="F165" s="4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13"/>
      <c r="F166" s="4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13"/>
      <c r="F167" s="4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13"/>
      <c r="F168" s="4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13"/>
      <c r="F169" s="4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13"/>
      <c r="F170" s="4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13"/>
      <c r="F171" s="4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13"/>
      <c r="F172" s="4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13"/>
      <c r="F173" s="4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13"/>
      <c r="F174" s="4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13"/>
      <c r="F175" s="4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13"/>
      <c r="F176" s="4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13"/>
      <c r="F177" s="4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13"/>
      <c r="F178" s="4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13"/>
      <c r="F179" s="4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13"/>
      <c r="F180" s="4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13"/>
      <c r="F181" s="4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13"/>
      <c r="F182" s="4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13"/>
      <c r="F183" s="4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13"/>
      <c r="F184" s="4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13"/>
      <c r="F185" s="4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13"/>
      <c r="F186" s="4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13"/>
      <c r="F187" s="4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13"/>
      <c r="F188" s="4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13"/>
      <c r="F189" s="4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13"/>
      <c r="F190" s="4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13"/>
      <c r="F191" s="4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13"/>
      <c r="F192" s="4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13"/>
      <c r="F193" s="4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13"/>
      <c r="F194" s="4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13"/>
      <c r="F195" s="4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13"/>
      <c r="F196" s="4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13"/>
      <c r="F197" s="4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13"/>
      <c r="F198" s="4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13"/>
      <c r="F199" s="4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13"/>
      <c r="F200" s="4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13"/>
      <c r="F201" s="4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13"/>
      <c r="F202" s="4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13"/>
      <c r="F203" s="4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13"/>
      <c r="F204" s="4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13"/>
      <c r="F205" s="4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13"/>
      <c r="F206" s="4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13"/>
      <c r="F207" s="4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13"/>
      <c r="F208" s="4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13"/>
      <c r="F209" s="4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13"/>
      <c r="F210" s="4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13"/>
      <c r="F211" s="4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13"/>
      <c r="F212" s="4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13"/>
      <c r="F213" s="4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13"/>
      <c r="F214" s="4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13"/>
      <c r="F215" s="4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13"/>
      <c r="F216" s="4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13"/>
      <c r="F217" s="4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13"/>
      <c r="F218" s="4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13"/>
      <c r="F219" s="4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13"/>
      <c r="F220" s="4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13"/>
      <c r="F221" s="4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13"/>
      <c r="F222" s="4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13"/>
      <c r="F223" s="4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13"/>
      <c r="F224" s="4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13"/>
      <c r="F225" s="4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13"/>
      <c r="F226" s="4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13"/>
      <c r="F227" s="4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13"/>
      <c r="F228" s="4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13"/>
      <c r="F229" s="4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13"/>
      <c r="F230" s="4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13"/>
      <c r="F231" s="4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13"/>
      <c r="F232" s="4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13"/>
      <c r="F233" s="4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13"/>
      <c r="F234" s="4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13"/>
      <c r="F235" s="4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13"/>
      <c r="F236" s="4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13"/>
      <c r="F237" s="4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13"/>
      <c r="F238" s="4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13"/>
      <c r="F239" s="4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13"/>
      <c r="F240" s="4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13"/>
      <c r="F241" s="4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13"/>
      <c r="F242" s="4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13"/>
      <c r="F243" s="4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13"/>
      <c r="F244" s="4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13"/>
      <c r="F245" s="4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13"/>
      <c r="F246" s="4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13"/>
      <c r="F247" s="4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13"/>
      <c r="F248" s="4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13"/>
      <c r="F249" s="4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13"/>
      <c r="F250" s="4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13"/>
      <c r="F251" s="4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13"/>
      <c r="F252" s="4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13"/>
      <c r="F253" s="4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13"/>
      <c r="F254" s="4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13"/>
      <c r="F255" s="4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13"/>
      <c r="F256" s="4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13"/>
      <c r="F257" s="4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13"/>
      <c r="F258" s="4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13"/>
      <c r="F259" s="4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13"/>
      <c r="F260" s="4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13"/>
      <c r="F261" s="4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13"/>
      <c r="F262" s="4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13"/>
      <c r="F263" s="4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13"/>
      <c r="F264" s="4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13"/>
      <c r="F265" s="4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13"/>
      <c r="F266" s="4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13"/>
      <c r="F267" s="4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13"/>
      <c r="F268" s="4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13"/>
      <c r="F269" s="4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13"/>
      <c r="F270" s="4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13"/>
      <c r="F271" s="4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13"/>
      <c r="F272" s="4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13"/>
      <c r="F273" s="4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13"/>
      <c r="F274" s="4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13"/>
      <c r="F275" s="4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13"/>
      <c r="F276" s="4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13"/>
      <c r="F277" s="4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13"/>
      <c r="F278" s="4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13"/>
      <c r="F279" s="4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13"/>
      <c r="F280" s="4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13"/>
      <c r="F281" s="4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13"/>
      <c r="F282" s="4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13"/>
      <c r="F283" s="4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13"/>
      <c r="F284" s="4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13"/>
      <c r="F285" s="4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13"/>
      <c r="F286" s="4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13"/>
      <c r="F287" s="4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13"/>
      <c r="F288" s="4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13"/>
      <c r="F289" s="4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13"/>
      <c r="F290" s="4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13"/>
      <c r="F291" s="4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13"/>
      <c r="F292" s="4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13"/>
      <c r="F293" s="4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13"/>
      <c r="F294" s="4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13"/>
      <c r="F295" s="4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13"/>
      <c r="F296" s="4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13"/>
      <c r="F297" s="4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13"/>
      <c r="F298" s="4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13"/>
      <c r="F299" s="4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13"/>
      <c r="F300" s="4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13"/>
      <c r="F301" s="4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13"/>
      <c r="F302" s="4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13"/>
      <c r="F303" s="4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13"/>
      <c r="F304" s="4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13"/>
      <c r="F305" s="4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13"/>
      <c r="F306" s="4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13"/>
      <c r="F307" s="4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13"/>
      <c r="F308" s="4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13"/>
      <c r="F309" s="4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13"/>
      <c r="F310" s="4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13"/>
      <c r="F311" s="4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13"/>
      <c r="F312" s="4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13"/>
      <c r="F313" s="4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13"/>
      <c r="F314" s="4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13"/>
      <c r="F315" s="4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13"/>
      <c r="F316" s="4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13"/>
      <c r="F317" s="4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13"/>
      <c r="F318" s="4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13"/>
      <c r="F319" s="4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13"/>
      <c r="F320" s="4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13"/>
      <c r="F321" s="4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13"/>
      <c r="F322" s="4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13"/>
      <c r="F323" s="4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13"/>
      <c r="F324" s="4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13"/>
      <c r="F325" s="4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13"/>
      <c r="F326" s="4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13"/>
      <c r="F327" s="4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13"/>
      <c r="F328" s="4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13"/>
      <c r="F329" s="4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13"/>
      <c r="F330" s="4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13"/>
      <c r="F331" s="4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13"/>
      <c r="F332" s="4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13"/>
      <c r="F333" s="4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13"/>
      <c r="F334" s="4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13"/>
      <c r="F335" s="4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13"/>
      <c r="F336" s="4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13"/>
      <c r="F337" s="4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13"/>
      <c r="F338" s="4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13"/>
      <c r="F339" s="4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13"/>
      <c r="F340" s="4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13"/>
      <c r="F341" s="4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13"/>
      <c r="F342" s="4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13"/>
      <c r="F343" s="4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13"/>
      <c r="F344" s="4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13"/>
      <c r="F345" s="4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13"/>
      <c r="F346" s="4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13"/>
      <c r="F347" s="4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13"/>
      <c r="F348" s="4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13"/>
      <c r="F349" s="4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13"/>
      <c r="F350" s="4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13"/>
      <c r="F351" s="4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13"/>
      <c r="F352" s="4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13"/>
      <c r="F353" s="4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13"/>
      <c r="F354" s="4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13"/>
      <c r="F355" s="4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13"/>
      <c r="F356" s="4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13"/>
      <c r="F357" s="4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13"/>
      <c r="F358" s="4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13"/>
      <c r="F359" s="4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13"/>
      <c r="F360" s="4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13"/>
      <c r="F361" s="4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13"/>
      <c r="F362" s="4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13"/>
      <c r="F363" s="4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13"/>
      <c r="F364" s="4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13"/>
      <c r="F365" s="4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13"/>
      <c r="F366" s="4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13"/>
      <c r="F367" s="4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13"/>
      <c r="F368" s="4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13"/>
      <c r="F369" s="4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13"/>
      <c r="F370" s="4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13"/>
      <c r="F371" s="4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13"/>
      <c r="F372" s="4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13"/>
      <c r="F373" s="4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13"/>
      <c r="F374" s="4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13"/>
      <c r="F375" s="4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13"/>
      <c r="F376" s="4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13"/>
      <c r="F377" s="4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13"/>
      <c r="F378" s="4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13"/>
      <c r="F379" s="4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13"/>
      <c r="F380" s="4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13"/>
      <c r="F381" s="4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13"/>
      <c r="F382" s="4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13"/>
      <c r="F383" s="4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13"/>
      <c r="F384" s="4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13"/>
      <c r="F385" s="4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13"/>
      <c r="F386" s="4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13"/>
      <c r="F387" s="4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13"/>
      <c r="F388" s="4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13"/>
      <c r="F389" s="4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13"/>
      <c r="F390" s="4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13"/>
      <c r="F391" s="4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13"/>
      <c r="F392" s="4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13"/>
      <c r="F393" s="4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13"/>
      <c r="F394" s="4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13"/>
      <c r="F395" s="4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13"/>
      <c r="F396" s="4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13"/>
      <c r="F397" s="4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13"/>
      <c r="F398" s="4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E399" s="1"/>
      <c r="F399" s="46"/>
    </row>
    <row r="400" spans="1:14" ht="12.75" x14ac:dyDescent="0.2">
      <c r="E400" s="1"/>
      <c r="F400" s="46"/>
    </row>
    <row r="401" spans="5:6" ht="12.75" x14ac:dyDescent="0.2">
      <c r="E401" s="1"/>
      <c r="F401" s="46"/>
    </row>
    <row r="402" spans="5:6" ht="12.75" x14ac:dyDescent="0.2">
      <c r="E402" s="1"/>
      <c r="F402" s="46"/>
    </row>
    <row r="403" spans="5:6" ht="12.75" x14ac:dyDescent="0.2">
      <c r="E403" s="1"/>
      <c r="F403" s="46"/>
    </row>
    <row r="404" spans="5:6" ht="12.75" x14ac:dyDescent="0.2">
      <c r="E404" s="1"/>
      <c r="F404" s="46"/>
    </row>
    <row r="405" spans="5:6" ht="12.75" x14ac:dyDescent="0.2">
      <c r="E405" s="1"/>
      <c r="F405" s="46"/>
    </row>
    <row r="406" spans="5:6" ht="12.75" x14ac:dyDescent="0.2">
      <c r="E406" s="1"/>
      <c r="F406" s="46"/>
    </row>
    <row r="407" spans="5:6" ht="12.75" x14ac:dyDescent="0.2">
      <c r="E407" s="1"/>
      <c r="F407" s="46"/>
    </row>
    <row r="408" spans="5:6" ht="12.75" x14ac:dyDescent="0.2">
      <c r="E408" s="1"/>
      <c r="F408" s="46"/>
    </row>
    <row r="409" spans="5:6" ht="12.75" x14ac:dyDescent="0.2">
      <c r="E409" s="1"/>
      <c r="F409" s="46"/>
    </row>
    <row r="410" spans="5:6" ht="12.75" x14ac:dyDescent="0.2">
      <c r="E410" s="1"/>
      <c r="F410" s="46"/>
    </row>
    <row r="411" spans="5:6" ht="12.75" x14ac:dyDescent="0.2">
      <c r="E411" s="1"/>
      <c r="F411" s="46"/>
    </row>
    <row r="412" spans="5:6" ht="12.75" x14ac:dyDescent="0.2">
      <c r="E412" s="1"/>
      <c r="F412" s="46"/>
    </row>
    <row r="413" spans="5:6" ht="12.75" x14ac:dyDescent="0.2">
      <c r="E413" s="1"/>
      <c r="F413" s="46"/>
    </row>
    <row r="414" spans="5:6" ht="12.75" x14ac:dyDescent="0.2">
      <c r="E414" s="1"/>
      <c r="F414" s="46"/>
    </row>
    <row r="415" spans="5:6" ht="12.75" x14ac:dyDescent="0.2">
      <c r="E415" s="1"/>
      <c r="F415" s="46"/>
    </row>
    <row r="416" spans="5:6" ht="12.75" x14ac:dyDescent="0.2">
      <c r="E416" s="1"/>
      <c r="F416" s="46"/>
    </row>
    <row r="417" spans="5:6" ht="12.75" x14ac:dyDescent="0.2">
      <c r="E417" s="1"/>
      <c r="F417" s="46"/>
    </row>
    <row r="418" spans="5:6" ht="12.75" x14ac:dyDescent="0.2">
      <c r="E418" s="1"/>
      <c r="F418" s="46"/>
    </row>
    <row r="419" spans="5:6" ht="12.75" x14ac:dyDescent="0.2">
      <c r="E419" s="1"/>
      <c r="F419" s="46"/>
    </row>
    <row r="420" spans="5:6" ht="12.75" x14ac:dyDescent="0.2">
      <c r="E420" s="1"/>
      <c r="F420" s="46"/>
    </row>
    <row r="421" spans="5:6" ht="12.75" x14ac:dyDescent="0.2">
      <c r="E421" s="1"/>
      <c r="F421" s="46"/>
    </row>
    <row r="422" spans="5:6" ht="12.75" x14ac:dyDescent="0.2">
      <c r="E422" s="1"/>
      <c r="F422" s="46"/>
    </row>
    <row r="423" spans="5:6" ht="12.75" x14ac:dyDescent="0.2">
      <c r="E423" s="1"/>
      <c r="F423" s="46"/>
    </row>
    <row r="424" spans="5:6" ht="12.75" x14ac:dyDescent="0.2">
      <c r="E424" s="1"/>
      <c r="F424" s="46"/>
    </row>
    <row r="425" spans="5:6" ht="12.75" x14ac:dyDescent="0.2">
      <c r="E425" s="1"/>
      <c r="F425" s="46"/>
    </row>
    <row r="426" spans="5:6" ht="12.75" x14ac:dyDescent="0.2">
      <c r="E426" s="1"/>
      <c r="F426" s="46"/>
    </row>
    <row r="427" spans="5:6" ht="12.75" x14ac:dyDescent="0.2">
      <c r="E427" s="1"/>
      <c r="F427" s="46"/>
    </row>
    <row r="428" spans="5:6" ht="12.75" x14ac:dyDescent="0.2">
      <c r="E428" s="1"/>
      <c r="F428" s="46"/>
    </row>
    <row r="429" spans="5:6" ht="12.75" x14ac:dyDescent="0.2">
      <c r="E429" s="1"/>
      <c r="F429" s="46"/>
    </row>
    <row r="430" spans="5:6" ht="12.75" x14ac:dyDescent="0.2">
      <c r="E430" s="1"/>
      <c r="F430" s="46"/>
    </row>
    <row r="431" spans="5:6" ht="12.75" x14ac:dyDescent="0.2">
      <c r="E431" s="1"/>
      <c r="F431" s="46"/>
    </row>
    <row r="432" spans="5:6" ht="12.75" x14ac:dyDescent="0.2">
      <c r="E432" s="1"/>
      <c r="F432" s="46"/>
    </row>
    <row r="433" spans="5:6" ht="12.75" x14ac:dyDescent="0.2">
      <c r="E433" s="1"/>
      <c r="F433" s="46"/>
    </row>
    <row r="434" spans="5:6" ht="12.75" x14ac:dyDescent="0.2">
      <c r="E434" s="1"/>
      <c r="F434" s="46"/>
    </row>
    <row r="435" spans="5:6" ht="12.75" x14ac:dyDescent="0.2">
      <c r="E435" s="1"/>
      <c r="F435" s="46"/>
    </row>
    <row r="436" spans="5:6" ht="12.75" x14ac:dyDescent="0.2">
      <c r="E436" s="1"/>
      <c r="F436" s="46"/>
    </row>
    <row r="437" spans="5:6" ht="12.75" x14ac:dyDescent="0.2">
      <c r="E437" s="1"/>
      <c r="F437" s="46"/>
    </row>
    <row r="438" spans="5:6" ht="12.75" x14ac:dyDescent="0.2">
      <c r="E438" s="1"/>
      <c r="F438" s="46"/>
    </row>
    <row r="439" spans="5:6" ht="12.75" x14ac:dyDescent="0.2">
      <c r="E439" s="1"/>
      <c r="F439" s="46"/>
    </row>
    <row r="440" spans="5:6" ht="12.75" x14ac:dyDescent="0.2">
      <c r="E440" s="1"/>
      <c r="F440" s="46"/>
    </row>
    <row r="441" spans="5:6" ht="12.75" x14ac:dyDescent="0.2">
      <c r="E441" s="1"/>
      <c r="F441" s="46"/>
    </row>
    <row r="442" spans="5:6" ht="12.75" x14ac:dyDescent="0.2">
      <c r="E442" s="1"/>
      <c r="F442" s="46"/>
    </row>
    <row r="443" spans="5:6" ht="12.75" x14ac:dyDescent="0.2">
      <c r="E443" s="1"/>
      <c r="F443" s="46"/>
    </row>
    <row r="444" spans="5:6" ht="12.75" x14ac:dyDescent="0.2">
      <c r="E444" s="1"/>
      <c r="F444" s="46"/>
    </row>
    <row r="445" spans="5:6" ht="12.75" x14ac:dyDescent="0.2">
      <c r="E445" s="1"/>
      <c r="F445" s="46"/>
    </row>
    <row r="446" spans="5:6" ht="12.75" x14ac:dyDescent="0.2">
      <c r="E446" s="1"/>
      <c r="F446" s="46"/>
    </row>
    <row r="447" spans="5:6" ht="12.75" x14ac:dyDescent="0.2">
      <c r="E447" s="1"/>
      <c r="F447" s="46"/>
    </row>
    <row r="448" spans="5:6" ht="12.75" x14ac:dyDescent="0.2">
      <c r="E448" s="1"/>
      <c r="F448" s="46"/>
    </row>
    <row r="449" spans="5:6" ht="12.75" x14ac:dyDescent="0.2">
      <c r="E449" s="1"/>
      <c r="F449" s="46"/>
    </row>
    <row r="450" spans="5:6" ht="12.75" x14ac:dyDescent="0.2">
      <c r="E450" s="1"/>
      <c r="F450" s="46"/>
    </row>
    <row r="451" spans="5:6" ht="12.75" x14ac:dyDescent="0.2">
      <c r="E451" s="1"/>
      <c r="F451" s="46"/>
    </row>
    <row r="452" spans="5:6" ht="12.75" x14ac:dyDescent="0.2">
      <c r="E452" s="1"/>
      <c r="F452" s="46"/>
    </row>
    <row r="453" spans="5:6" ht="12.75" x14ac:dyDescent="0.2">
      <c r="E453" s="1"/>
      <c r="F453" s="46"/>
    </row>
    <row r="454" spans="5:6" ht="12.75" x14ac:dyDescent="0.2">
      <c r="E454" s="1"/>
      <c r="F454" s="1"/>
    </row>
    <row r="455" spans="5:6" ht="12.75" x14ac:dyDescent="0.2">
      <c r="E455" s="1"/>
      <c r="F455" s="1"/>
    </row>
    <row r="456" spans="5:6" ht="12.75" x14ac:dyDescent="0.2">
      <c r="E456" s="1"/>
      <c r="F456" s="1"/>
    </row>
    <row r="457" spans="5:6" ht="12.75" x14ac:dyDescent="0.2">
      <c r="E457" s="1"/>
      <c r="F457" s="1"/>
    </row>
    <row r="458" spans="5:6" ht="12.75" x14ac:dyDescent="0.2">
      <c r="E458" s="1"/>
      <c r="F458" s="1"/>
    </row>
    <row r="459" spans="5:6" ht="12.75" x14ac:dyDescent="0.2">
      <c r="E459" s="1"/>
      <c r="F459" s="1"/>
    </row>
    <row r="460" spans="5:6" ht="12.75" x14ac:dyDescent="0.2">
      <c r="E460" s="1"/>
      <c r="F460" s="1"/>
    </row>
    <row r="461" spans="5:6" ht="12.75" x14ac:dyDescent="0.2">
      <c r="E461" s="1"/>
      <c r="F461" s="1"/>
    </row>
    <row r="462" spans="5:6" ht="12.75" x14ac:dyDescent="0.2">
      <c r="E462" s="1"/>
      <c r="F462" s="1"/>
    </row>
    <row r="463" spans="5:6" ht="12.75" x14ac:dyDescent="0.2">
      <c r="E463" s="1"/>
      <c r="F463" s="1"/>
    </row>
    <row r="464" spans="5:6" ht="12.75" x14ac:dyDescent="0.2">
      <c r="E464" s="1"/>
      <c r="F464" s="1"/>
    </row>
    <row r="465" spans="5:6" ht="12.75" x14ac:dyDescent="0.2">
      <c r="E465" s="1"/>
      <c r="F465" s="1"/>
    </row>
    <row r="466" spans="5:6" ht="12.75" x14ac:dyDescent="0.2">
      <c r="E466" s="1"/>
      <c r="F466" s="1"/>
    </row>
    <row r="467" spans="5:6" ht="12.75" x14ac:dyDescent="0.2">
      <c r="E467" s="1"/>
      <c r="F467" s="1"/>
    </row>
    <row r="468" spans="5:6" ht="12.75" x14ac:dyDescent="0.2">
      <c r="E468" s="1"/>
      <c r="F468" s="1"/>
    </row>
    <row r="469" spans="5:6" ht="12.75" x14ac:dyDescent="0.2">
      <c r="E469" s="1"/>
      <c r="F469" s="1"/>
    </row>
    <row r="470" spans="5:6" ht="12.75" x14ac:dyDescent="0.2">
      <c r="E470" s="1"/>
      <c r="F470" s="1"/>
    </row>
    <row r="471" spans="5:6" ht="12.75" x14ac:dyDescent="0.2">
      <c r="E471" s="1"/>
      <c r="F471" s="1"/>
    </row>
    <row r="472" spans="5:6" ht="12.75" x14ac:dyDescent="0.2">
      <c r="E472" s="1"/>
      <c r="F472" s="1"/>
    </row>
    <row r="473" spans="5:6" ht="12.75" x14ac:dyDescent="0.2">
      <c r="E473" s="1"/>
      <c r="F473" s="1"/>
    </row>
    <row r="474" spans="5:6" ht="12.75" x14ac:dyDescent="0.2">
      <c r="E474" s="1"/>
      <c r="F474" s="1"/>
    </row>
    <row r="475" spans="5:6" ht="12.75" x14ac:dyDescent="0.2">
      <c r="E475" s="1"/>
      <c r="F475" s="1"/>
    </row>
    <row r="476" spans="5:6" ht="12.75" x14ac:dyDescent="0.2">
      <c r="E476" s="1"/>
      <c r="F476" s="1"/>
    </row>
    <row r="477" spans="5:6" ht="12.75" x14ac:dyDescent="0.2">
      <c r="E477" s="1"/>
      <c r="F477" s="1"/>
    </row>
    <row r="478" spans="5:6" ht="12.75" x14ac:dyDescent="0.2">
      <c r="E478" s="1"/>
      <c r="F478" s="1"/>
    </row>
    <row r="479" spans="5:6" ht="12.75" x14ac:dyDescent="0.2">
      <c r="E479" s="1"/>
      <c r="F479" s="1"/>
    </row>
    <row r="480" spans="5:6" ht="12.75" x14ac:dyDescent="0.2">
      <c r="E480" s="1"/>
      <c r="F480" s="1"/>
    </row>
    <row r="481" spans="5:6" ht="12.75" x14ac:dyDescent="0.2">
      <c r="E481" s="1"/>
      <c r="F481" s="1"/>
    </row>
    <row r="482" spans="5:6" ht="12.75" x14ac:dyDescent="0.2">
      <c r="E482" s="1"/>
      <c r="F482" s="1"/>
    </row>
    <row r="483" spans="5:6" ht="12.75" x14ac:dyDescent="0.2">
      <c r="E483" s="1"/>
      <c r="F483" s="1"/>
    </row>
    <row r="484" spans="5:6" ht="12.75" x14ac:dyDescent="0.2">
      <c r="E484" s="1"/>
      <c r="F484" s="1"/>
    </row>
    <row r="485" spans="5:6" ht="12.75" x14ac:dyDescent="0.2">
      <c r="E485" s="1"/>
      <c r="F485" s="1"/>
    </row>
    <row r="486" spans="5:6" ht="12.75" x14ac:dyDescent="0.2">
      <c r="E486" s="1"/>
      <c r="F486" s="1"/>
    </row>
    <row r="487" spans="5:6" ht="12.75" x14ac:dyDescent="0.2">
      <c r="E487" s="1"/>
      <c r="F487" s="1"/>
    </row>
    <row r="488" spans="5:6" ht="12.75" x14ac:dyDescent="0.2">
      <c r="E488" s="1"/>
      <c r="F488" s="1"/>
    </row>
    <row r="489" spans="5:6" ht="12.75" x14ac:dyDescent="0.2">
      <c r="E489" s="1"/>
      <c r="F489" s="1"/>
    </row>
    <row r="490" spans="5:6" ht="12.75" x14ac:dyDescent="0.2">
      <c r="E490" s="1"/>
      <c r="F490" s="1"/>
    </row>
    <row r="491" spans="5:6" ht="12.75" x14ac:dyDescent="0.2">
      <c r="E491" s="1"/>
      <c r="F491" s="1"/>
    </row>
    <row r="492" spans="5:6" ht="12.75" x14ac:dyDescent="0.2">
      <c r="E492" s="1"/>
      <c r="F492" s="1"/>
    </row>
    <row r="493" spans="5:6" ht="12.75" x14ac:dyDescent="0.2">
      <c r="E493" s="1"/>
      <c r="F493" s="1"/>
    </row>
    <row r="494" spans="5:6" ht="12.75" x14ac:dyDescent="0.2">
      <c r="E494" s="1"/>
      <c r="F494" s="1"/>
    </row>
    <row r="495" spans="5:6" ht="12.75" x14ac:dyDescent="0.2">
      <c r="E495" s="1"/>
      <c r="F495" s="1"/>
    </row>
    <row r="496" spans="5:6" ht="12.75" x14ac:dyDescent="0.2">
      <c r="E496" s="1"/>
      <c r="F496" s="1"/>
    </row>
    <row r="497" spans="5:6" ht="12.75" x14ac:dyDescent="0.2">
      <c r="E497" s="1"/>
      <c r="F497" s="1"/>
    </row>
    <row r="498" spans="5:6" ht="12.75" x14ac:dyDescent="0.2">
      <c r="E498" s="1"/>
      <c r="F498" s="1"/>
    </row>
    <row r="499" spans="5:6" ht="12.75" x14ac:dyDescent="0.2">
      <c r="E499" s="1"/>
      <c r="F499" s="1"/>
    </row>
    <row r="500" spans="5:6" ht="12.75" x14ac:dyDescent="0.2">
      <c r="E500" s="1"/>
      <c r="F500" s="1"/>
    </row>
    <row r="501" spans="5:6" ht="12.75" x14ac:dyDescent="0.2">
      <c r="E501" s="1"/>
      <c r="F501" s="1"/>
    </row>
    <row r="502" spans="5:6" ht="12.75" x14ac:dyDescent="0.2">
      <c r="E502" s="1"/>
      <c r="F502" s="1"/>
    </row>
    <row r="503" spans="5:6" ht="12.75" x14ac:dyDescent="0.2">
      <c r="E503" s="1"/>
      <c r="F503" s="1"/>
    </row>
    <row r="504" spans="5:6" ht="12.75" x14ac:dyDescent="0.2">
      <c r="E504" s="1"/>
      <c r="F504" s="1"/>
    </row>
    <row r="505" spans="5:6" ht="12.75" x14ac:dyDescent="0.2">
      <c r="E505" s="1"/>
      <c r="F505" s="1"/>
    </row>
    <row r="506" spans="5:6" ht="12.75" x14ac:dyDescent="0.2">
      <c r="E506" s="1"/>
      <c r="F506" s="1"/>
    </row>
    <row r="507" spans="5:6" ht="12.75" x14ac:dyDescent="0.2">
      <c r="E507" s="1"/>
      <c r="F507" s="1"/>
    </row>
    <row r="508" spans="5:6" ht="12.75" x14ac:dyDescent="0.2">
      <c r="E508" s="1"/>
      <c r="F508" s="1"/>
    </row>
    <row r="509" spans="5:6" ht="12.75" x14ac:dyDescent="0.2">
      <c r="E509" s="1"/>
      <c r="F509" s="1"/>
    </row>
    <row r="510" spans="5:6" ht="12.75" x14ac:dyDescent="0.2">
      <c r="E510" s="1"/>
      <c r="F510" s="1"/>
    </row>
    <row r="511" spans="5:6" ht="12.75" x14ac:dyDescent="0.2">
      <c r="E511" s="1"/>
      <c r="F511" s="1"/>
    </row>
    <row r="512" spans="5:6" ht="12.75" x14ac:dyDescent="0.2">
      <c r="E512" s="1"/>
      <c r="F512" s="1"/>
    </row>
    <row r="513" spans="5:6" ht="12.75" x14ac:dyDescent="0.2">
      <c r="E513" s="1"/>
      <c r="F513" s="1"/>
    </row>
    <row r="514" spans="5:6" ht="12.75" x14ac:dyDescent="0.2">
      <c r="E514" s="1"/>
      <c r="F514" s="1"/>
    </row>
    <row r="515" spans="5:6" ht="12.75" x14ac:dyDescent="0.2">
      <c r="E515" s="1"/>
      <c r="F515" s="1"/>
    </row>
    <row r="516" spans="5:6" ht="12.75" x14ac:dyDescent="0.2">
      <c r="E516" s="1"/>
      <c r="F516" s="1"/>
    </row>
    <row r="517" spans="5:6" ht="12.75" x14ac:dyDescent="0.2">
      <c r="E517" s="1"/>
      <c r="F517" s="1"/>
    </row>
    <row r="518" spans="5:6" ht="12.75" x14ac:dyDescent="0.2">
      <c r="E518" s="1"/>
      <c r="F518" s="1"/>
    </row>
    <row r="519" spans="5:6" ht="12.75" x14ac:dyDescent="0.2">
      <c r="E519" s="1"/>
      <c r="F519" s="1"/>
    </row>
    <row r="520" spans="5:6" ht="12.75" x14ac:dyDescent="0.2">
      <c r="E520" s="1"/>
      <c r="F520" s="1"/>
    </row>
    <row r="521" spans="5:6" ht="12.75" x14ac:dyDescent="0.2">
      <c r="E521" s="1"/>
      <c r="F521" s="1"/>
    </row>
    <row r="522" spans="5:6" ht="12.75" x14ac:dyDescent="0.2">
      <c r="E522" s="1"/>
      <c r="F522" s="1"/>
    </row>
    <row r="523" spans="5:6" ht="12.75" x14ac:dyDescent="0.2">
      <c r="E523" s="1"/>
      <c r="F523" s="1"/>
    </row>
    <row r="524" spans="5:6" ht="12.75" x14ac:dyDescent="0.2">
      <c r="E524" s="1"/>
      <c r="F524" s="1"/>
    </row>
    <row r="525" spans="5:6" ht="12.75" x14ac:dyDescent="0.2">
      <c r="E525" s="1"/>
      <c r="F525" s="1"/>
    </row>
    <row r="526" spans="5:6" ht="12.75" x14ac:dyDescent="0.2">
      <c r="E526" s="1"/>
      <c r="F526" s="1"/>
    </row>
    <row r="527" spans="5:6" ht="12.75" x14ac:dyDescent="0.2">
      <c r="E527" s="1"/>
      <c r="F527" s="1"/>
    </row>
    <row r="528" spans="5:6" ht="12.75" x14ac:dyDescent="0.2">
      <c r="E528" s="1"/>
      <c r="F528" s="1"/>
    </row>
    <row r="529" spans="5:6" ht="12.75" x14ac:dyDescent="0.2">
      <c r="E529" s="1"/>
      <c r="F529" s="1"/>
    </row>
    <row r="530" spans="5:6" ht="12.75" x14ac:dyDescent="0.2">
      <c r="E530" s="1"/>
      <c r="F530" s="1"/>
    </row>
    <row r="531" spans="5:6" ht="12.75" x14ac:dyDescent="0.2">
      <c r="E531" s="1"/>
      <c r="F531" s="1"/>
    </row>
    <row r="532" spans="5:6" ht="12.75" x14ac:dyDescent="0.2">
      <c r="E532" s="1"/>
      <c r="F532" s="1"/>
    </row>
    <row r="533" spans="5:6" ht="12.75" x14ac:dyDescent="0.2">
      <c r="E533" s="1"/>
      <c r="F533" s="1"/>
    </row>
    <row r="534" spans="5:6" ht="12.75" x14ac:dyDescent="0.2">
      <c r="E534" s="1"/>
      <c r="F534" s="1"/>
    </row>
    <row r="535" spans="5:6" ht="12.75" x14ac:dyDescent="0.2">
      <c r="E535" s="1"/>
      <c r="F535" s="1"/>
    </row>
    <row r="536" spans="5:6" ht="12.75" x14ac:dyDescent="0.2">
      <c r="E536" s="1"/>
      <c r="F536" s="1"/>
    </row>
    <row r="537" spans="5:6" ht="12.75" x14ac:dyDescent="0.2">
      <c r="E537" s="1"/>
      <c r="F537" s="1"/>
    </row>
    <row r="538" spans="5:6" ht="12.75" x14ac:dyDescent="0.2">
      <c r="E538" s="1"/>
      <c r="F538" s="1"/>
    </row>
    <row r="539" spans="5:6" ht="12.75" x14ac:dyDescent="0.2">
      <c r="E539" s="1"/>
      <c r="F539" s="1"/>
    </row>
    <row r="540" spans="5:6" ht="12.75" x14ac:dyDescent="0.2">
      <c r="E540" s="1"/>
      <c r="F540" s="1"/>
    </row>
    <row r="541" spans="5:6" ht="12.75" x14ac:dyDescent="0.2">
      <c r="E541" s="1"/>
      <c r="F541" s="1"/>
    </row>
    <row r="542" spans="5:6" ht="12.75" x14ac:dyDescent="0.2">
      <c r="E542" s="1"/>
      <c r="F542" s="1"/>
    </row>
    <row r="543" spans="5:6" ht="12.75" x14ac:dyDescent="0.2">
      <c r="E543" s="1"/>
      <c r="F543" s="1"/>
    </row>
    <row r="544" spans="5:6" ht="12.75" x14ac:dyDescent="0.2">
      <c r="E544" s="1"/>
      <c r="F544" s="1"/>
    </row>
    <row r="545" spans="5:6" ht="12.75" x14ac:dyDescent="0.2">
      <c r="E545" s="1"/>
      <c r="F545" s="1"/>
    </row>
    <row r="546" spans="5:6" ht="12.75" x14ac:dyDescent="0.2">
      <c r="E546" s="1"/>
      <c r="F546" s="1"/>
    </row>
    <row r="547" spans="5:6" ht="12.75" x14ac:dyDescent="0.2">
      <c r="E547" s="1"/>
      <c r="F547" s="1"/>
    </row>
    <row r="548" spans="5:6" ht="12.75" x14ac:dyDescent="0.2">
      <c r="E548" s="1"/>
      <c r="F548" s="1"/>
    </row>
    <row r="549" spans="5:6" ht="12.75" x14ac:dyDescent="0.2">
      <c r="E549" s="1"/>
      <c r="F549" s="1"/>
    </row>
    <row r="550" spans="5:6" ht="12.75" x14ac:dyDescent="0.2">
      <c r="E550" s="1"/>
      <c r="F550" s="1"/>
    </row>
    <row r="551" spans="5:6" ht="12.75" x14ac:dyDescent="0.2">
      <c r="E551" s="1"/>
      <c r="F551" s="1"/>
    </row>
    <row r="552" spans="5:6" ht="12.75" x14ac:dyDescent="0.2">
      <c r="E552" s="1"/>
      <c r="F552" s="1"/>
    </row>
    <row r="553" spans="5:6" ht="12.75" x14ac:dyDescent="0.2">
      <c r="E553" s="1"/>
      <c r="F553" s="1"/>
    </row>
    <row r="554" spans="5:6" ht="12.75" x14ac:dyDescent="0.2">
      <c r="E554" s="1"/>
      <c r="F554" s="1"/>
    </row>
    <row r="555" spans="5:6" ht="12.75" x14ac:dyDescent="0.2">
      <c r="E555" s="1"/>
      <c r="F555" s="1"/>
    </row>
    <row r="556" spans="5:6" ht="12.75" x14ac:dyDescent="0.2">
      <c r="E556" s="1"/>
      <c r="F556" s="1"/>
    </row>
    <row r="557" spans="5:6" ht="12.75" x14ac:dyDescent="0.2">
      <c r="E557" s="1"/>
      <c r="F557" s="1"/>
    </row>
    <row r="558" spans="5:6" ht="12.75" x14ac:dyDescent="0.2">
      <c r="E558" s="1"/>
      <c r="F558" s="1"/>
    </row>
    <row r="559" spans="5:6" ht="12.75" x14ac:dyDescent="0.2">
      <c r="E559" s="1"/>
      <c r="F559" s="1"/>
    </row>
    <row r="560" spans="5:6" ht="12.75" x14ac:dyDescent="0.2">
      <c r="E560" s="1"/>
      <c r="F560" s="1"/>
    </row>
    <row r="561" spans="5:6" ht="12.75" x14ac:dyDescent="0.2">
      <c r="E561" s="1"/>
      <c r="F561" s="1"/>
    </row>
    <row r="562" spans="5:6" ht="12.75" x14ac:dyDescent="0.2">
      <c r="E562" s="1"/>
      <c r="F562" s="1"/>
    </row>
    <row r="563" spans="5:6" ht="12.75" x14ac:dyDescent="0.2">
      <c r="E563" s="1"/>
      <c r="F563" s="1"/>
    </row>
    <row r="564" spans="5:6" ht="12.75" x14ac:dyDescent="0.2">
      <c r="E564" s="1"/>
      <c r="F564" s="1"/>
    </row>
    <row r="565" spans="5:6" ht="12.75" x14ac:dyDescent="0.2">
      <c r="E565" s="1"/>
      <c r="F565" s="1"/>
    </row>
    <row r="566" spans="5:6" ht="12.75" x14ac:dyDescent="0.2">
      <c r="E566" s="1"/>
      <c r="F566" s="1"/>
    </row>
    <row r="567" spans="5:6" ht="12.75" x14ac:dyDescent="0.2">
      <c r="E567" s="1"/>
      <c r="F567" s="1"/>
    </row>
    <row r="568" spans="5:6" ht="12.75" x14ac:dyDescent="0.2">
      <c r="E568" s="1"/>
      <c r="F568" s="1"/>
    </row>
    <row r="569" spans="5:6" ht="12.75" x14ac:dyDescent="0.2">
      <c r="E569" s="1"/>
      <c r="F569" s="1"/>
    </row>
    <row r="570" spans="5:6" ht="12.75" x14ac:dyDescent="0.2">
      <c r="E570" s="1"/>
      <c r="F570" s="1"/>
    </row>
    <row r="571" spans="5:6" ht="12.75" x14ac:dyDescent="0.2">
      <c r="E571" s="1"/>
      <c r="F571" s="1"/>
    </row>
    <row r="572" spans="5:6" ht="12.75" x14ac:dyDescent="0.2">
      <c r="E572" s="1"/>
      <c r="F572" s="1"/>
    </row>
    <row r="573" spans="5:6" ht="12.75" x14ac:dyDescent="0.2">
      <c r="E573" s="1"/>
      <c r="F573" s="1"/>
    </row>
    <row r="574" spans="5:6" ht="12.75" x14ac:dyDescent="0.2">
      <c r="E574" s="1"/>
      <c r="F574" s="1"/>
    </row>
    <row r="575" spans="5:6" ht="12.75" x14ac:dyDescent="0.2">
      <c r="E575" s="1"/>
      <c r="F575" s="1"/>
    </row>
    <row r="576" spans="5:6" ht="12.75" x14ac:dyDescent="0.2">
      <c r="E576" s="1"/>
      <c r="F576" s="1"/>
    </row>
    <row r="577" spans="5:6" ht="12.75" x14ac:dyDescent="0.2">
      <c r="E577" s="1"/>
      <c r="F577" s="1"/>
    </row>
    <row r="578" spans="5:6" ht="12.75" x14ac:dyDescent="0.2">
      <c r="E578" s="1"/>
      <c r="F578" s="1"/>
    </row>
    <row r="579" spans="5:6" ht="12.75" x14ac:dyDescent="0.2">
      <c r="E579" s="1"/>
      <c r="F579" s="1"/>
    </row>
    <row r="580" spans="5:6" ht="12.75" x14ac:dyDescent="0.2">
      <c r="E580" s="1"/>
      <c r="F580" s="1"/>
    </row>
    <row r="581" spans="5:6" ht="12.75" x14ac:dyDescent="0.2">
      <c r="E581" s="1"/>
      <c r="F581" s="1"/>
    </row>
    <row r="582" spans="5:6" ht="12.75" x14ac:dyDescent="0.2">
      <c r="E582" s="1"/>
      <c r="F582" s="1"/>
    </row>
    <row r="583" spans="5:6" ht="12.75" x14ac:dyDescent="0.2">
      <c r="E583" s="1"/>
      <c r="F583" s="1"/>
    </row>
    <row r="584" spans="5:6" ht="12.75" x14ac:dyDescent="0.2">
      <c r="E584" s="1"/>
      <c r="F584" s="1"/>
    </row>
    <row r="585" spans="5:6" ht="12.75" x14ac:dyDescent="0.2">
      <c r="E585" s="1"/>
      <c r="F585" s="1"/>
    </row>
    <row r="586" spans="5:6" ht="12.75" x14ac:dyDescent="0.2">
      <c r="E586" s="1"/>
      <c r="F586" s="1"/>
    </row>
    <row r="587" spans="5:6" ht="12.75" x14ac:dyDescent="0.2">
      <c r="E587" s="1"/>
      <c r="F587" s="1"/>
    </row>
    <row r="588" spans="5:6" ht="12.75" x14ac:dyDescent="0.2">
      <c r="E588" s="1"/>
      <c r="F588" s="1"/>
    </row>
    <row r="589" spans="5:6" ht="12.75" x14ac:dyDescent="0.2">
      <c r="E589" s="1"/>
      <c r="F589" s="1"/>
    </row>
    <row r="590" spans="5:6" ht="12.75" x14ac:dyDescent="0.2">
      <c r="E590" s="1"/>
      <c r="F590" s="1"/>
    </row>
    <row r="591" spans="5:6" ht="12.75" x14ac:dyDescent="0.2">
      <c r="E591" s="1"/>
      <c r="F591" s="1"/>
    </row>
    <row r="592" spans="5:6" ht="12.75" x14ac:dyDescent="0.2">
      <c r="E592" s="1"/>
      <c r="F592" s="1"/>
    </row>
    <row r="593" spans="5:6" ht="12.75" x14ac:dyDescent="0.2">
      <c r="E593" s="1"/>
      <c r="F593" s="1"/>
    </row>
    <row r="594" spans="5:6" ht="12.75" x14ac:dyDescent="0.2">
      <c r="E594" s="1"/>
      <c r="F594" s="1"/>
    </row>
    <row r="595" spans="5:6" ht="12.75" x14ac:dyDescent="0.2">
      <c r="E595" s="1"/>
      <c r="F595" s="1"/>
    </row>
    <row r="596" spans="5:6" ht="12.75" x14ac:dyDescent="0.2">
      <c r="E596" s="1"/>
      <c r="F596" s="1"/>
    </row>
    <row r="597" spans="5:6" ht="12.75" x14ac:dyDescent="0.2">
      <c r="E597" s="1"/>
      <c r="F597" s="1"/>
    </row>
    <row r="598" spans="5:6" ht="12.75" x14ac:dyDescent="0.2">
      <c r="E598" s="1"/>
      <c r="F598" s="1"/>
    </row>
    <row r="599" spans="5:6" ht="12.75" x14ac:dyDescent="0.2">
      <c r="E599" s="1"/>
      <c r="F599" s="1"/>
    </row>
    <row r="600" spans="5:6" ht="12.75" x14ac:dyDescent="0.2">
      <c r="E600" s="1"/>
      <c r="F600" s="1"/>
    </row>
    <row r="601" spans="5:6" ht="12.75" x14ac:dyDescent="0.2">
      <c r="E601" s="1"/>
      <c r="F601" s="1"/>
    </row>
    <row r="602" spans="5:6" ht="12.75" x14ac:dyDescent="0.2">
      <c r="E602" s="1"/>
      <c r="F602" s="1"/>
    </row>
    <row r="603" spans="5:6" ht="12.75" x14ac:dyDescent="0.2">
      <c r="E603" s="1"/>
      <c r="F603" s="1"/>
    </row>
    <row r="604" spans="5:6" ht="12.75" x14ac:dyDescent="0.2">
      <c r="E604" s="1"/>
      <c r="F604" s="1"/>
    </row>
    <row r="605" spans="5:6" ht="12.75" x14ac:dyDescent="0.2">
      <c r="E605" s="1"/>
      <c r="F605" s="1"/>
    </row>
    <row r="606" spans="5:6" ht="12.75" x14ac:dyDescent="0.2">
      <c r="E606" s="1"/>
      <c r="F606" s="1"/>
    </row>
    <row r="607" spans="5:6" ht="12.75" x14ac:dyDescent="0.2">
      <c r="E607" s="1"/>
      <c r="F607" s="1"/>
    </row>
    <row r="608" spans="5:6" ht="12.75" x14ac:dyDescent="0.2">
      <c r="E608" s="1"/>
      <c r="F608" s="1"/>
    </row>
    <row r="609" spans="5:6" ht="12.75" x14ac:dyDescent="0.2">
      <c r="E609" s="1"/>
      <c r="F609" s="1"/>
    </row>
    <row r="610" spans="5:6" ht="12.75" x14ac:dyDescent="0.2">
      <c r="E610" s="1"/>
      <c r="F610" s="1"/>
    </row>
    <row r="611" spans="5:6" ht="12.75" x14ac:dyDescent="0.2">
      <c r="E611" s="1"/>
      <c r="F611" s="1"/>
    </row>
    <row r="612" spans="5:6" ht="12.75" x14ac:dyDescent="0.2">
      <c r="E612" s="1"/>
      <c r="F612" s="1"/>
    </row>
    <row r="613" spans="5:6" ht="12.75" x14ac:dyDescent="0.2">
      <c r="E613" s="1"/>
      <c r="F613" s="1"/>
    </row>
    <row r="614" spans="5:6" ht="12.75" x14ac:dyDescent="0.2">
      <c r="E614" s="1"/>
      <c r="F614" s="1"/>
    </row>
    <row r="615" spans="5:6" ht="12.75" x14ac:dyDescent="0.2">
      <c r="E615" s="1"/>
      <c r="F615" s="1"/>
    </row>
    <row r="616" spans="5:6" ht="12.75" x14ac:dyDescent="0.2">
      <c r="E616" s="1"/>
      <c r="F616" s="1"/>
    </row>
    <row r="617" spans="5:6" ht="12.75" x14ac:dyDescent="0.2">
      <c r="E617" s="1"/>
      <c r="F617" s="1"/>
    </row>
    <row r="618" spans="5:6" ht="12.75" x14ac:dyDescent="0.2">
      <c r="E618" s="1"/>
      <c r="F618" s="1"/>
    </row>
    <row r="619" spans="5:6" ht="12.75" x14ac:dyDescent="0.2">
      <c r="E619" s="1"/>
      <c r="F619" s="1"/>
    </row>
    <row r="620" spans="5:6" ht="12.75" x14ac:dyDescent="0.2">
      <c r="E620" s="1"/>
      <c r="F620" s="1"/>
    </row>
    <row r="621" spans="5:6" ht="12.75" x14ac:dyDescent="0.2">
      <c r="E621" s="1"/>
      <c r="F621" s="1"/>
    </row>
    <row r="622" spans="5:6" ht="12.75" x14ac:dyDescent="0.2">
      <c r="E622" s="1"/>
      <c r="F622" s="1"/>
    </row>
    <row r="623" spans="5:6" ht="12.75" x14ac:dyDescent="0.2">
      <c r="E623" s="1"/>
      <c r="F623" s="1"/>
    </row>
    <row r="624" spans="5:6" ht="12.75" x14ac:dyDescent="0.2">
      <c r="E624" s="1"/>
      <c r="F624" s="1"/>
    </row>
    <row r="625" spans="5:6" ht="12.75" x14ac:dyDescent="0.2">
      <c r="E625" s="1"/>
      <c r="F625" s="1"/>
    </row>
    <row r="626" spans="5:6" ht="12.75" x14ac:dyDescent="0.2">
      <c r="E626" s="1"/>
      <c r="F626" s="1"/>
    </row>
    <row r="627" spans="5:6" ht="12.75" x14ac:dyDescent="0.2">
      <c r="E627" s="1"/>
      <c r="F627" s="1"/>
    </row>
    <row r="628" spans="5:6" ht="12.75" x14ac:dyDescent="0.2">
      <c r="E628" s="1"/>
      <c r="F628" s="1"/>
    </row>
    <row r="629" spans="5:6" ht="12.75" x14ac:dyDescent="0.2">
      <c r="E629" s="1"/>
      <c r="F629" s="1"/>
    </row>
    <row r="630" spans="5:6" ht="12.75" x14ac:dyDescent="0.2">
      <c r="E630" s="1"/>
      <c r="F630" s="1"/>
    </row>
    <row r="631" spans="5:6" ht="12.75" x14ac:dyDescent="0.2">
      <c r="E631" s="1"/>
      <c r="F631" s="1"/>
    </row>
    <row r="632" spans="5:6" ht="12.75" x14ac:dyDescent="0.2">
      <c r="E632" s="1"/>
      <c r="F632" s="1"/>
    </row>
    <row r="633" spans="5:6" ht="12.75" x14ac:dyDescent="0.2">
      <c r="E633" s="1"/>
      <c r="F633" s="1"/>
    </row>
    <row r="634" spans="5:6" ht="12.75" x14ac:dyDescent="0.2">
      <c r="E634" s="1"/>
      <c r="F634" s="1"/>
    </row>
    <row r="635" spans="5:6" ht="12.75" x14ac:dyDescent="0.2">
      <c r="E635" s="1"/>
      <c r="F635" s="1"/>
    </row>
    <row r="636" spans="5:6" ht="12.75" x14ac:dyDescent="0.2">
      <c r="E636" s="1"/>
      <c r="F636" s="1"/>
    </row>
    <row r="637" spans="5:6" ht="12.75" x14ac:dyDescent="0.2">
      <c r="E637" s="1"/>
      <c r="F637" s="1"/>
    </row>
    <row r="638" spans="5:6" ht="12.75" x14ac:dyDescent="0.2">
      <c r="E638" s="1"/>
      <c r="F638" s="1"/>
    </row>
    <row r="639" spans="5:6" ht="12.75" x14ac:dyDescent="0.2">
      <c r="E639" s="1"/>
      <c r="F639" s="1"/>
    </row>
    <row r="640" spans="5:6" ht="12.75" x14ac:dyDescent="0.2">
      <c r="E640" s="1"/>
      <c r="F640" s="1"/>
    </row>
    <row r="641" spans="5:6" ht="12.75" x14ac:dyDescent="0.2">
      <c r="E641" s="1"/>
      <c r="F641" s="1"/>
    </row>
    <row r="642" spans="5:6" ht="12.75" x14ac:dyDescent="0.2">
      <c r="E642" s="1"/>
      <c r="F642" s="1"/>
    </row>
    <row r="643" spans="5:6" ht="12.75" x14ac:dyDescent="0.2">
      <c r="E643" s="1"/>
      <c r="F643" s="1"/>
    </row>
    <row r="644" spans="5:6" ht="12.75" x14ac:dyDescent="0.2">
      <c r="E644" s="1"/>
      <c r="F644" s="1"/>
    </row>
    <row r="645" spans="5:6" ht="12.75" x14ac:dyDescent="0.2">
      <c r="E645" s="1"/>
      <c r="F645" s="1"/>
    </row>
    <row r="646" spans="5:6" ht="12.75" x14ac:dyDescent="0.2">
      <c r="E646" s="1"/>
      <c r="F646" s="1"/>
    </row>
    <row r="647" spans="5:6" ht="12.75" x14ac:dyDescent="0.2">
      <c r="E647" s="1"/>
      <c r="F647" s="1"/>
    </row>
    <row r="648" spans="5:6" ht="12.75" x14ac:dyDescent="0.2">
      <c r="E648" s="1"/>
      <c r="F648" s="1"/>
    </row>
    <row r="649" spans="5:6" ht="12.75" x14ac:dyDescent="0.2">
      <c r="E649" s="1"/>
      <c r="F649" s="1"/>
    </row>
    <row r="650" spans="5:6" ht="12.75" x14ac:dyDescent="0.2">
      <c r="E650" s="1"/>
      <c r="F650" s="1"/>
    </row>
    <row r="651" spans="5:6" ht="12.75" x14ac:dyDescent="0.2">
      <c r="E651" s="1"/>
      <c r="F651" s="1"/>
    </row>
    <row r="652" spans="5:6" ht="12.75" x14ac:dyDescent="0.2">
      <c r="E652" s="1"/>
      <c r="F652" s="1"/>
    </row>
    <row r="653" spans="5:6" ht="12.75" x14ac:dyDescent="0.2">
      <c r="E653" s="1"/>
      <c r="F653" s="1"/>
    </row>
    <row r="654" spans="5:6" ht="12.75" x14ac:dyDescent="0.2">
      <c r="E654" s="1"/>
      <c r="F654" s="1"/>
    </row>
    <row r="655" spans="5:6" ht="12.75" x14ac:dyDescent="0.2">
      <c r="E655" s="1"/>
      <c r="F655" s="1"/>
    </row>
    <row r="656" spans="5:6" ht="12.75" x14ac:dyDescent="0.2">
      <c r="E656" s="1"/>
      <c r="F656" s="1"/>
    </row>
    <row r="657" spans="5:6" ht="12.75" x14ac:dyDescent="0.2">
      <c r="E657" s="1"/>
      <c r="F657" s="1"/>
    </row>
    <row r="658" spans="5:6" ht="12.75" x14ac:dyDescent="0.2">
      <c r="E658" s="1"/>
      <c r="F658" s="1"/>
    </row>
    <row r="659" spans="5:6" ht="12.75" x14ac:dyDescent="0.2">
      <c r="E659" s="1"/>
      <c r="F659" s="1"/>
    </row>
    <row r="660" spans="5:6" ht="12.75" x14ac:dyDescent="0.2">
      <c r="E660" s="1"/>
      <c r="F660" s="1"/>
    </row>
    <row r="661" spans="5:6" ht="12.75" x14ac:dyDescent="0.2">
      <c r="E661" s="1"/>
      <c r="F661" s="1"/>
    </row>
    <row r="662" spans="5:6" ht="12.75" x14ac:dyDescent="0.2">
      <c r="E662" s="1"/>
      <c r="F662" s="1"/>
    </row>
    <row r="663" spans="5:6" ht="12.75" x14ac:dyDescent="0.2">
      <c r="E663" s="1"/>
      <c r="F663" s="1"/>
    </row>
    <row r="664" spans="5:6" ht="12.75" x14ac:dyDescent="0.2">
      <c r="E664" s="1"/>
      <c r="F664" s="1"/>
    </row>
    <row r="665" spans="5:6" ht="12.75" x14ac:dyDescent="0.2">
      <c r="E665" s="1"/>
      <c r="F665" s="1"/>
    </row>
    <row r="666" spans="5:6" ht="12.75" x14ac:dyDescent="0.2">
      <c r="E666" s="1"/>
      <c r="F666" s="1"/>
    </row>
    <row r="667" spans="5:6" ht="12.75" x14ac:dyDescent="0.2">
      <c r="E667" s="1"/>
      <c r="F667" s="1"/>
    </row>
    <row r="668" spans="5:6" ht="12.75" x14ac:dyDescent="0.2">
      <c r="E668" s="1"/>
      <c r="F668" s="1"/>
    </row>
    <row r="669" spans="5:6" ht="12.75" x14ac:dyDescent="0.2">
      <c r="E669" s="1"/>
      <c r="F669" s="1"/>
    </row>
    <row r="670" spans="5:6" ht="12.75" x14ac:dyDescent="0.2">
      <c r="E670" s="1"/>
      <c r="F670" s="1"/>
    </row>
    <row r="671" spans="5:6" ht="12.75" x14ac:dyDescent="0.2">
      <c r="E671" s="1"/>
      <c r="F671" s="1"/>
    </row>
    <row r="672" spans="5:6" ht="12.75" x14ac:dyDescent="0.2">
      <c r="E672" s="1"/>
      <c r="F672" s="1"/>
    </row>
    <row r="673" spans="5:6" ht="12.75" x14ac:dyDescent="0.2">
      <c r="E673" s="1"/>
      <c r="F673" s="1"/>
    </row>
    <row r="674" spans="5:6" ht="12.75" x14ac:dyDescent="0.2">
      <c r="E674" s="1"/>
      <c r="F674" s="1"/>
    </row>
    <row r="675" spans="5:6" ht="12.75" x14ac:dyDescent="0.2">
      <c r="E675" s="1"/>
      <c r="F675" s="1"/>
    </row>
    <row r="676" spans="5:6" ht="12.75" x14ac:dyDescent="0.2">
      <c r="E676" s="1"/>
      <c r="F676" s="1"/>
    </row>
    <row r="677" spans="5:6" ht="12.75" x14ac:dyDescent="0.2">
      <c r="E677" s="1"/>
      <c r="F677" s="1"/>
    </row>
    <row r="678" spans="5:6" ht="12.75" x14ac:dyDescent="0.2">
      <c r="E678" s="1"/>
      <c r="F678" s="1"/>
    </row>
    <row r="679" spans="5:6" ht="12.75" x14ac:dyDescent="0.2">
      <c r="E679" s="1"/>
      <c r="F679" s="1"/>
    </row>
    <row r="680" spans="5:6" ht="12.75" x14ac:dyDescent="0.2">
      <c r="E680" s="1"/>
      <c r="F680" s="1"/>
    </row>
    <row r="681" spans="5:6" ht="12.75" x14ac:dyDescent="0.2">
      <c r="E681" s="1"/>
      <c r="F681" s="1"/>
    </row>
    <row r="682" spans="5:6" ht="12.75" x14ac:dyDescent="0.2">
      <c r="E682" s="1"/>
      <c r="F682" s="1"/>
    </row>
    <row r="683" spans="5:6" ht="12.75" x14ac:dyDescent="0.2">
      <c r="E683" s="1"/>
      <c r="F683" s="1"/>
    </row>
    <row r="684" spans="5:6" ht="12.75" x14ac:dyDescent="0.2">
      <c r="E684" s="1"/>
      <c r="F684" s="1"/>
    </row>
    <row r="685" spans="5:6" ht="12.75" x14ac:dyDescent="0.2">
      <c r="E685" s="1"/>
      <c r="F685" s="1"/>
    </row>
    <row r="686" spans="5:6" ht="12.75" x14ac:dyDescent="0.2">
      <c r="E686" s="1"/>
      <c r="F686" s="1"/>
    </row>
    <row r="687" spans="5:6" ht="12.75" x14ac:dyDescent="0.2">
      <c r="E687" s="1"/>
      <c r="F687" s="1"/>
    </row>
    <row r="688" spans="5:6" ht="12.75" x14ac:dyDescent="0.2">
      <c r="E688" s="1"/>
      <c r="F688" s="1"/>
    </row>
    <row r="689" spans="5:6" ht="12.75" x14ac:dyDescent="0.2">
      <c r="E689" s="1"/>
      <c r="F689" s="1"/>
    </row>
    <row r="690" spans="5:6" ht="12.75" x14ac:dyDescent="0.2">
      <c r="E690" s="1"/>
      <c r="F690" s="1"/>
    </row>
    <row r="691" spans="5:6" ht="12.75" x14ac:dyDescent="0.2">
      <c r="E691" s="1"/>
      <c r="F691" s="1"/>
    </row>
    <row r="692" spans="5:6" ht="12.75" x14ac:dyDescent="0.2">
      <c r="E692" s="1"/>
      <c r="F692" s="1"/>
    </row>
    <row r="693" spans="5:6" ht="12.75" x14ac:dyDescent="0.2">
      <c r="E693" s="1"/>
      <c r="F693" s="1"/>
    </row>
    <row r="694" spans="5:6" ht="12.75" x14ac:dyDescent="0.2">
      <c r="E694" s="1"/>
      <c r="F694" s="1"/>
    </row>
    <row r="695" spans="5:6" ht="12.75" x14ac:dyDescent="0.2">
      <c r="E695" s="1"/>
      <c r="F695" s="1"/>
    </row>
    <row r="696" spans="5:6" ht="12.75" x14ac:dyDescent="0.2">
      <c r="E696" s="1"/>
      <c r="F696" s="1"/>
    </row>
    <row r="697" spans="5:6" ht="12.75" x14ac:dyDescent="0.2">
      <c r="E697" s="1"/>
      <c r="F697" s="1"/>
    </row>
    <row r="698" spans="5:6" ht="12.75" x14ac:dyDescent="0.2">
      <c r="E698" s="1"/>
      <c r="F698" s="1"/>
    </row>
    <row r="699" spans="5:6" ht="12.75" x14ac:dyDescent="0.2">
      <c r="E699" s="1"/>
      <c r="F699" s="1"/>
    </row>
    <row r="700" spans="5:6" ht="12.75" x14ac:dyDescent="0.2">
      <c r="E700" s="1"/>
      <c r="F700" s="1"/>
    </row>
    <row r="701" spans="5:6" ht="12.75" x14ac:dyDescent="0.2">
      <c r="E701" s="1"/>
      <c r="F701" s="1"/>
    </row>
    <row r="702" spans="5:6" ht="12.75" x14ac:dyDescent="0.2">
      <c r="E702" s="1"/>
      <c r="F702" s="1"/>
    </row>
    <row r="703" spans="5:6" ht="12.75" x14ac:dyDescent="0.2">
      <c r="E703" s="1"/>
      <c r="F703" s="1"/>
    </row>
    <row r="704" spans="5:6" ht="12.75" x14ac:dyDescent="0.2">
      <c r="E704" s="1"/>
      <c r="F704" s="1"/>
    </row>
    <row r="705" spans="5:6" ht="12.75" x14ac:dyDescent="0.2">
      <c r="E705" s="1"/>
      <c r="F705" s="1"/>
    </row>
    <row r="706" spans="5:6" ht="12.75" x14ac:dyDescent="0.2">
      <c r="E706" s="1"/>
      <c r="F706" s="1"/>
    </row>
    <row r="707" spans="5:6" ht="12.75" x14ac:dyDescent="0.2">
      <c r="E707" s="1"/>
      <c r="F707" s="1"/>
    </row>
    <row r="708" spans="5:6" ht="12.75" x14ac:dyDescent="0.2">
      <c r="E708" s="1"/>
      <c r="F708" s="1"/>
    </row>
    <row r="709" spans="5:6" ht="12.75" x14ac:dyDescent="0.2">
      <c r="E709" s="1"/>
      <c r="F709" s="1"/>
    </row>
    <row r="710" spans="5:6" ht="12.75" x14ac:dyDescent="0.2">
      <c r="E710" s="1"/>
      <c r="F710" s="1"/>
    </row>
    <row r="711" spans="5:6" ht="12.75" x14ac:dyDescent="0.2">
      <c r="E711" s="1"/>
      <c r="F711" s="1"/>
    </row>
    <row r="712" spans="5:6" ht="12.75" x14ac:dyDescent="0.2">
      <c r="E712" s="1"/>
      <c r="F712" s="1"/>
    </row>
    <row r="713" spans="5:6" ht="12.75" x14ac:dyDescent="0.2">
      <c r="E713" s="1"/>
      <c r="F713" s="1"/>
    </row>
    <row r="714" spans="5:6" ht="12.75" x14ac:dyDescent="0.2">
      <c r="E714" s="1"/>
      <c r="F714" s="1"/>
    </row>
    <row r="715" spans="5:6" ht="12.75" x14ac:dyDescent="0.2">
      <c r="E715" s="1"/>
      <c r="F715" s="1"/>
    </row>
    <row r="716" spans="5:6" ht="12.75" x14ac:dyDescent="0.2">
      <c r="E716" s="1"/>
      <c r="F716" s="1"/>
    </row>
    <row r="717" spans="5:6" ht="12.75" x14ac:dyDescent="0.2">
      <c r="E717" s="1"/>
      <c r="F717" s="1"/>
    </row>
    <row r="718" spans="5:6" ht="12.75" x14ac:dyDescent="0.2">
      <c r="E718" s="1"/>
      <c r="F718" s="1"/>
    </row>
    <row r="719" spans="5:6" ht="12.75" x14ac:dyDescent="0.2">
      <c r="E719" s="1"/>
      <c r="F719" s="1"/>
    </row>
    <row r="720" spans="5:6" ht="12.75" x14ac:dyDescent="0.2">
      <c r="E720" s="1"/>
      <c r="F720" s="1"/>
    </row>
    <row r="721" spans="5:6" ht="12.75" x14ac:dyDescent="0.2">
      <c r="E721" s="1"/>
      <c r="F721" s="1"/>
    </row>
    <row r="722" spans="5:6" ht="12.75" x14ac:dyDescent="0.2">
      <c r="E722" s="1"/>
      <c r="F722" s="1"/>
    </row>
    <row r="723" spans="5:6" ht="12.75" x14ac:dyDescent="0.2">
      <c r="E723" s="1"/>
      <c r="F723" s="1"/>
    </row>
    <row r="724" spans="5:6" ht="12.75" x14ac:dyDescent="0.2">
      <c r="E724" s="1"/>
      <c r="F724" s="1"/>
    </row>
    <row r="725" spans="5:6" ht="12.75" x14ac:dyDescent="0.2">
      <c r="E725" s="1"/>
      <c r="F725" s="1"/>
    </row>
    <row r="726" spans="5:6" ht="12.75" x14ac:dyDescent="0.2">
      <c r="E726" s="1"/>
      <c r="F726" s="1"/>
    </row>
    <row r="727" spans="5:6" ht="12.75" x14ac:dyDescent="0.2">
      <c r="E727" s="1"/>
      <c r="F727" s="1"/>
    </row>
    <row r="728" spans="5:6" ht="12.75" x14ac:dyDescent="0.2">
      <c r="E728" s="1"/>
      <c r="F728" s="1"/>
    </row>
    <row r="729" spans="5:6" ht="12.75" x14ac:dyDescent="0.2">
      <c r="E729" s="1"/>
      <c r="F729" s="1"/>
    </row>
    <row r="730" spans="5:6" ht="12.75" x14ac:dyDescent="0.2">
      <c r="E730" s="1"/>
      <c r="F730" s="1"/>
    </row>
    <row r="731" spans="5:6" ht="12.75" x14ac:dyDescent="0.2">
      <c r="E731" s="1"/>
      <c r="F731" s="1"/>
    </row>
    <row r="732" spans="5:6" ht="12.75" x14ac:dyDescent="0.2">
      <c r="E732" s="1"/>
      <c r="F732" s="1"/>
    </row>
    <row r="733" spans="5:6" ht="12.75" x14ac:dyDescent="0.2">
      <c r="E733" s="1"/>
      <c r="F733" s="1"/>
    </row>
    <row r="734" spans="5:6" ht="12.75" x14ac:dyDescent="0.2">
      <c r="E734" s="1"/>
      <c r="F734" s="1"/>
    </row>
    <row r="735" spans="5:6" ht="12.75" x14ac:dyDescent="0.2">
      <c r="E735" s="1"/>
      <c r="F735" s="1"/>
    </row>
    <row r="736" spans="5:6" ht="12.75" x14ac:dyDescent="0.2">
      <c r="E736" s="1"/>
      <c r="F736" s="1"/>
    </row>
    <row r="737" spans="5:6" ht="12.75" x14ac:dyDescent="0.2">
      <c r="E737" s="1"/>
      <c r="F737" s="1"/>
    </row>
    <row r="738" spans="5:6" ht="12.75" x14ac:dyDescent="0.2">
      <c r="E738" s="1"/>
      <c r="F738" s="1"/>
    </row>
    <row r="739" spans="5:6" ht="12.75" x14ac:dyDescent="0.2">
      <c r="E739" s="1"/>
      <c r="F739" s="1"/>
    </row>
    <row r="740" spans="5:6" ht="12.75" x14ac:dyDescent="0.2">
      <c r="E740" s="1"/>
      <c r="F740" s="1"/>
    </row>
    <row r="741" spans="5:6" ht="12.75" x14ac:dyDescent="0.2">
      <c r="E741" s="1"/>
      <c r="F741" s="1"/>
    </row>
    <row r="742" spans="5:6" ht="12.75" x14ac:dyDescent="0.2">
      <c r="E742" s="1"/>
      <c r="F742" s="1"/>
    </row>
    <row r="743" spans="5:6" ht="12.75" x14ac:dyDescent="0.2">
      <c r="E743" s="1"/>
      <c r="F743" s="1"/>
    </row>
    <row r="744" spans="5:6" ht="12.75" x14ac:dyDescent="0.2">
      <c r="E744" s="1"/>
      <c r="F744" s="1"/>
    </row>
    <row r="745" spans="5:6" ht="12.75" x14ac:dyDescent="0.2">
      <c r="E745" s="1"/>
      <c r="F745" s="1"/>
    </row>
    <row r="746" spans="5:6" ht="12.75" x14ac:dyDescent="0.2">
      <c r="E746" s="1"/>
      <c r="F746" s="1"/>
    </row>
    <row r="747" spans="5:6" ht="12.75" x14ac:dyDescent="0.2">
      <c r="E747" s="1"/>
      <c r="F747" s="1"/>
    </row>
    <row r="748" spans="5:6" ht="12.75" x14ac:dyDescent="0.2">
      <c r="E748" s="1"/>
      <c r="F748" s="1"/>
    </row>
    <row r="749" spans="5:6" ht="12.75" x14ac:dyDescent="0.2">
      <c r="E749" s="1"/>
      <c r="F749" s="1"/>
    </row>
    <row r="750" spans="5:6" ht="12.75" x14ac:dyDescent="0.2">
      <c r="E750" s="1"/>
      <c r="F750" s="1"/>
    </row>
    <row r="751" spans="5:6" ht="12.75" x14ac:dyDescent="0.2">
      <c r="E751" s="1"/>
      <c r="F751" s="1"/>
    </row>
    <row r="752" spans="5:6" ht="12.75" x14ac:dyDescent="0.2">
      <c r="E752" s="1"/>
      <c r="F752" s="1"/>
    </row>
    <row r="753" spans="5:6" ht="12.75" x14ac:dyDescent="0.2">
      <c r="E753" s="1"/>
      <c r="F753" s="1"/>
    </row>
    <row r="754" spans="5:6" ht="12.75" x14ac:dyDescent="0.2">
      <c r="E754" s="1"/>
      <c r="F754" s="1"/>
    </row>
    <row r="755" spans="5:6" ht="12.75" x14ac:dyDescent="0.2">
      <c r="E755" s="1"/>
      <c r="F755" s="1"/>
    </row>
    <row r="756" spans="5:6" ht="12.75" x14ac:dyDescent="0.2">
      <c r="E756" s="1"/>
      <c r="F756" s="1"/>
    </row>
    <row r="757" spans="5:6" ht="12.75" x14ac:dyDescent="0.2">
      <c r="E757" s="1"/>
      <c r="F757" s="1"/>
    </row>
    <row r="758" spans="5:6" ht="12.75" x14ac:dyDescent="0.2">
      <c r="E758" s="1"/>
      <c r="F758" s="1"/>
    </row>
    <row r="759" spans="5:6" ht="12.75" x14ac:dyDescent="0.2">
      <c r="E759" s="1"/>
      <c r="F759" s="1"/>
    </row>
    <row r="760" spans="5:6" ht="12.75" x14ac:dyDescent="0.2">
      <c r="E760" s="1"/>
      <c r="F760" s="1"/>
    </row>
    <row r="761" spans="5:6" ht="12.75" x14ac:dyDescent="0.2">
      <c r="E761" s="1"/>
      <c r="F761" s="1"/>
    </row>
    <row r="762" spans="5:6" ht="12.75" x14ac:dyDescent="0.2">
      <c r="E762" s="1"/>
      <c r="F762" s="1"/>
    </row>
    <row r="763" spans="5:6" ht="12.75" x14ac:dyDescent="0.2">
      <c r="E763" s="1"/>
      <c r="F763" s="1"/>
    </row>
    <row r="764" spans="5:6" ht="12.75" x14ac:dyDescent="0.2">
      <c r="E764" s="1"/>
      <c r="F764" s="1"/>
    </row>
    <row r="765" spans="5:6" ht="12.75" x14ac:dyDescent="0.2">
      <c r="E765" s="1"/>
      <c r="F765" s="1"/>
    </row>
    <row r="766" spans="5:6" ht="12.75" x14ac:dyDescent="0.2">
      <c r="E766" s="1"/>
      <c r="F766" s="1"/>
    </row>
    <row r="767" spans="5:6" ht="12.75" x14ac:dyDescent="0.2">
      <c r="E767" s="1"/>
      <c r="F767" s="1"/>
    </row>
    <row r="768" spans="5:6" ht="12.75" x14ac:dyDescent="0.2">
      <c r="E768" s="1"/>
      <c r="F768" s="1"/>
    </row>
    <row r="769" spans="5:6" ht="12.75" x14ac:dyDescent="0.2">
      <c r="E769" s="1"/>
      <c r="F769" s="1"/>
    </row>
    <row r="770" spans="5:6" ht="12.75" x14ac:dyDescent="0.2">
      <c r="E770" s="1"/>
      <c r="F770" s="1"/>
    </row>
    <row r="771" spans="5:6" ht="12.75" x14ac:dyDescent="0.2">
      <c r="E771" s="1"/>
      <c r="F771" s="1"/>
    </row>
    <row r="772" spans="5:6" ht="12.75" x14ac:dyDescent="0.2">
      <c r="E772" s="1"/>
      <c r="F772" s="1"/>
    </row>
    <row r="773" spans="5:6" ht="12.75" x14ac:dyDescent="0.2">
      <c r="E773" s="1"/>
      <c r="F773" s="1"/>
    </row>
    <row r="774" spans="5:6" ht="12.75" x14ac:dyDescent="0.2">
      <c r="E774" s="1"/>
      <c r="F774" s="1"/>
    </row>
    <row r="775" spans="5:6" ht="12.75" x14ac:dyDescent="0.2">
      <c r="E775" s="1"/>
      <c r="F775" s="1"/>
    </row>
    <row r="776" spans="5:6" ht="12.75" x14ac:dyDescent="0.2">
      <c r="E776" s="1"/>
      <c r="F776" s="1"/>
    </row>
    <row r="777" spans="5:6" ht="12.75" x14ac:dyDescent="0.2">
      <c r="E777" s="1"/>
      <c r="F777" s="1"/>
    </row>
    <row r="778" spans="5:6" ht="12.75" x14ac:dyDescent="0.2">
      <c r="E778" s="1"/>
      <c r="F778" s="1"/>
    </row>
    <row r="779" spans="5:6" ht="12.75" x14ac:dyDescent="0.2">
      <c r="E779" s="1"/>
      <c r="F779" s="1"/>
    </row>
    <row r="780" spans="5:6" ht="12.75" x14ac:dyDescent="0.2">
      <c r="E780" s="1"/>
      <c r="F780" s="1"/>
    </row>
    <row r="781" spans="5:6" ht="12.75" x14ac:dyDescent="0.2">
      <c r="E781" s="1"/>
      <c r="F781" s="1"/>
    </row>
    <row r="782" spans="5:6" ht="12.75" x14ac:dyDescent="0.2">
      <c r="E782" s="1"/>
      <c r="F782" s="1"/>
    </row>
    <row r="783" spans="5:6" ht="12.75" x14ac:dyDescent="0.2">
      <c r="E783" s="1"/>
      <c r="F783" s="1"/>
    </row>
    <row r="784" spans="5:6" ht="12.75" x14ac:dyDescent="0.2">
      <c r="E784" s="1"/>
      <c r="F784" s="1"/>
    </row>
    <row r="785" spans="5:6" ht="12.75" x14ac:dyDescent="0.2">
      <c r="E785" s="1"/>
      <c r="F785" s="1"/>
    </row>
    <row r="786" spans="5:6" ht="12.75" x14ac:dyDescent="0.2">
      <c r="E786" s="1"/>
      <c r="F786" s="1"/>
    </row>
    <row r="787" spans="5:6" ht="12.75" x14ac:dyDescent="0.2">
      <c r="E787" s="1"/>
      <c r="F787" s="1"/>
    </row>
    <row r="788" spans="5:6" ht="12.75" x14ac:dyDescent="0.2">
      <c r="E788" s="1"/>
      <c r="F788" s="1"/>
    </row>
    <row r="789" spans="5:6" ht="12.75" x14ac:dyDescent="0.2">
      <c r="E789" s="1"/>
      <c r="F789" s="1"/>
    </row>
    <row r="790" spans="5:6" ht="12.75" x14ac:dyDescent="0.2">
      <c r="E790" s="1"/>
      <c r="F790" s="1"/>
    </row>
    <row r="791" spans="5:6" ht="12.75" x14ac:dyDescent="0.2">
      <c r="E791" s="1"/>
      <c r="F791" s="1"/>
    </row>
    <row r="792" spans="5:6" ht="12.75" x14ac:dyDescent="0.2">
      <c r="E792" s="1"/>
      <c r="F792" s="1"/>
    </row>
    <row r="793" spans="5:6" ht="12.75" x14ac:dyDescent="0.2">
      <c r="E793" s="1"/>
      <c r="F793" s="1"/>
    </row>
    <row r="794" spans="5:6" ht="12.75" x14ac:dyDescent="0.2">
      <c r="E794" s="1"/>
      <c r="F794" s="1"/>
    </row>
    <row r="795" spans="5:6" ht="12.75" x14ac:dyDescent="0.2">
      <c r="E795" s="1"/>
      <c r="F795" s="1"/>
    </row>
    <row r="796" spans="5:6" ht="12.75" x14ac:dyDescent="0.2">
      <c r="E796" s="1"/>
      <c r="F796" s="1"/>
    </row>
    <row r="797" spans="5:6" ht="12.75" x14ac:dyDescent="0.2">
      <c r="E797" s="1"/>
      <c r="F797" s="1"/>
    </row>
    <row r="798" spans="5:6" ht="12.75" x14ac:dyDescent="0.2">
      <c r="E798" s="1"/>
      <c r="F798" s="1"/>
    </row>
    <row r="799" spans="5:6" ht="12.75" x14ac:dyDescent="0.2">
      <c r="E799" s="1"/>
      <c r="F799" s="1"/>
    </row>
    <row r="800" spans="5:6" ht="12.75" x14ac:dyDescent="0.2">
      <c r="E800" s="1"/>
      <c r="F800" s="1"/>
    </row>
    <row r="801" spans="5:6" ht="12.75" x14ac:dyDescent="0.2">
      <c r="E801" s="1"/>
      <c r="F801" s="1"/>
    </row>
    <row r="802" spans="5:6" ht="12.75" x14ac:dyDescent="0.2">
      <c r="E802" s="1"/>
      <c r="F802" s="1"/>
    </row>
    <row r="803" spans="5:6" ht="12.75" x14ac:dyDescent="0.2">
      <c r="E803" s="1"/>
      <c r="F803" s="1"/>
    </row>
    <row r="804" spans="5:6" ht="12.75" x14ac:dyDescent="0.2">
      <c r="E804" s="1"/>
      <c r="F804" s="1"/>
    </row>
    <row r="805" spans="5:6" ht="12.75" x14ac:dyDescent="0.2">
      <c r="E805" s="1"/>
      <c r="F805" s="1"/>
    </row>
    <row r="806" spans="5:6" ht="12.75" x14ac:dyDescent="0.2">
      <c r="E806" s="1"/>
      <c r="F806" s="1"/>
    </row>
    <row r="807" spans="5:6" ht="12.75" x14ac:dyDescent="0.2">
      <c r="E807" s="1"/>
      <c r="F807" s="1"/>
    </row>
    <row r="808" spans="5:6" ht="12.75" x14ac:dyDescent="0.2">
      <c r="E808" s="1"/>
      <c r="F808" s="1"/>
    </row>
    <row r="809" spans="5:6" ht="12.75" x14ac:dyDescent="0.2">
      <c r="E809" s="1"/>
      <c r="F809" s="1"/>
    </row>
    <row r="810" spans="5:6" ht="12.75" x14ac:dyDescent="0.2">
      <c r="E810" s="1"/>
      <c r="F810" s="1"/>
    </row>
    <row r="811" spans="5:6" ht="12.75" x14ac:dyDescent="0.2">
      <c r="E811" s="1"/>
      <c r="F811" s="1"/>
    </row>
    <row r="812" spans="5:6" ht="12.75" x14ac:dyDescent="0.2">
      <c r="E812" s="1"/>
      <c r="F812" s="1"/>
    </row>
    <row r="813" spans="5:6" ht="12.75" x14ac:dyDescent="0.2">
      <c r="E813" s="1"/>
      <c r="F813" s="1"/>
    </row>
    <row r="814" spans="5:6" ht="12.75" x14ac:dyDescent="0.2">
      <c r="E814" s="1"/>
      <c r="F814" s="1"/>
    </row>
    <row r="815" spans="5:6" ht="12.75" x14ac:dyDescent="0.2">
      <c r="E815" s="1"/>
      <c r="F815" s="1"/>
    </row>
    <row r="816" spans="5:6" ht="12.75" x14ac:dyDescent="0.2">
      <c r="E816" s="1"/>
      <c r="F816" s="1"/>
    </row>
    <row r="817" spans="5:6" ht="12.75" x14ac:dyDescent="0.2">
      <c r="E817" s="1"/>
      <c r="F817" s="1"/>
    </row>
    <row r="818" spans="5:6" ht="12.75" x14ac:dyDescent="0.2">
      <c r="E818" s="1"/>
      <c r="F818" s="1"/>
    </row>
    <row r="819" spans="5:6" ht="12.75" x14ac:dyDescent="0.2">
      <c r="E819" s="1"/>
      <c r="F819" s="1"/>
    </row>
    <row r="820" spans="5:6" ht="12.75" x14ac:dyDescent="0.2">
      <c r="E820" s="1"/>
      <c r="F820" s="1"/>
    </row>
    <row r="821" spans="5:6" ht="12.75" x14ac:dyDescent="0.2">
      <c r="E821" s="1"/>
      <c r="F821" s="1"/>
    </row>
    <row r="822" spans="5:6" ht="12.75" x14ac:dyDescent="0.2">
      <c r="E822" s="1"/>
      <c r="F822" s="1"/>
    </row>
    <row r="823" spans="5:6" ht="12.75" x14ac:dyDescent="0.2">
      <c r="E823" s="1"/>
      <c r="F823" s="1"/>
    </row>
    <row r="824" spans="5:6" ht="12.75" x14ac:dyDescent="0.2">
      <c r="E824" s="1"/>
      <c r="F824" s="1"/>
    </row>
    <row r="825" spans="5:6" ht="12.75" x14ac:dyDescent="0.2">
      <c r="E825" s="1"/>
      <c r="F825" s="1"/>
    </row>
    <row r="826" spans="5:6" ht="12.75" x14ac:dyDescent="0.2">
      <c r="E826" s="1"/>
      <c r="F826" s="1"/>
    </row>
    <row r="827" spans="5:6" ht="12.75" x14ac:dyDescent="0.2">
      <c r="E827" s="1"/>
      <c r="F827" s="1"/>
    </row>
    <row r="828" spans="5:6" ht="12.75" x14ac:dyDescent="0.2">
      <c r="E828" s="1"/>
      <c r="F828" s="1"/>
    </row>
    <row r="829" spans="5:6" ht="12.75" x14ac:dyDescent="0.2">
      <c r="E829" s="1"/>
      <c r="F829" s="1"/>
    </row>
    <row r="830" spans="5:6" ht="12.75" x14ac:dyDescent="0.2">
      <c r="E830" s="1"/>
      <c r="F830" s="1"/>
    </row>
    <row r="831" spans="5:6" ht="12.75" x14ac:dyDescent="0.2">
      <c r="E831" s="1"/>
      <c r="F831" s="1"/>
    </row>
    <row r="832" spans="5:6" ht="12.75" x14ac:dyDescent="0.2">
      <c r="E832" s="1"/>
      <c r="F832" s="1"/>
    </row>
    <row r="833" spans="5:6" ht="12.75" x14ac:dyDescent="0.2">
      <c r="E833" s="1"/>
      <c r="F833" s="1"/>
    </row>
    <row r="834" spans="5:6" ht="12.75" x14ac:dyDescent="0.2">
      <c r="E834" s="1"/>
      <c r="F834" s="1"/>
    </row>
    <row r="835" spans="5:6" ht="12.75" x14ac:dyDescent="0.2">
      <c r="E835" s="1"/>
      <c r="F835" s="1"/>
    </row>
    <row r="836" spans="5:6" ht="12.75" x14ac:dyDescent="0.2">
      <c r="E836" s="1"/>
      <c r="F836" s="1"/>
    </row>
    <row r="837" spans="5:6" ht="12.75" x14ac:dyDescent="0.2">
      <c r="E837" s="1"/>
      <c r="F837" s="1"/>
    </row>
    <row r="838" spans="5:6" ht="12.75" x14ac:dyDescent="0.2">
      <c r="E838" s="1"/>
      <c r="F838" s="1"/>
    </row>
    <row r="839" spans="5:6" ht="12.75" x14ac:dyDescent="0.2">
      <c r="E839" s="1"/>
      <c r="F839" s="1"/>
    </row>
    <row r="840" spans="5:6" ht="12.75" x14ac:dyDescent="0.2">
      <c r="E840" s="1"/>
      <c r="F840" s="1"/>
    </row>
    <row r="841" spans="5:6" ht="12.75" x14ac:dyDescent="0.2">
      <c r="E841" s="1"/>
      <c r="F841" s="1"/>
    </row>
    <row r="842" spans="5:6" ht="12.75" x14ac:dyDescent="0.2">
      <c r="E842" s="1"/>
      <c r="F842" s="1"/>
    </row>
    <row r="843" spans="5:6" ht="12.75" x14ac:dyDescent="0.2">
      <c r="E843" s="1"/>
      <c r="F843" s="1"/>
    </row>
    <row r="844" spans="5:6" ht="12.75" x14ac:dyDescent="0.2">
      <c r="E844" s="1"/>
      <c r="F844" s="1"/>
    </row>
    <row r="845" spans="5:6" ht="12.75" x14ac:dyDescent="0.2">
      <c r="E845" s="1"/>
      <c r="F845" s="1"/>
    </row>
    <row r="846" spans="5:6" ht="12.75" x14ac:dyDescent="0.2">
      <c r="E846" s="1"/>
      <c r="F846" s="1"/>
    </row>
    <row r="847" spans="5:6" ht="12.75" x14ac:dyDescent="0.2">
      <c r="E847" s="1"/>
      <c r="F847" s="1"/>
    </row>
    <row r="848" spans="5:6" ht="12.75" x14ac:dyDescent="0.2">
      <c r="E848" s="1"/>
      <c r="F848" s="1"/>
    </row>
    <row r="849" spans="5:6" ht="12.75" x14ac:dyDescent="0.2">
      <c r="E849" s="1"/>
      <c r="F849" s="1"/>
    </row>
    <row r="850" spans="5:6" ht="12.75" x14ac:dyDescent="0.2">
      <c r="E850" s="1"/>
      <c r="F850" s="1"/>
    </row>
    <row r="851" spans="5:6" ht="12.75" x14ac:dyDescent="0.2">
      <c r="E851" s="1"/>
      <c r="F851" s="1"/>
    </row>
    <row r="852" spans="5:6" ht="12.75" x14ac:dyDescent="0.2">
      <c r="E852" s="1"/>
      <c r="F852" s="1"/>
    </row>
    <row r="853" spans="5:6" ht="12.75" x14ac:dyDescent="0.2">
      <c r="E853" s="1"/>
      <c r="F853" s="1"/>
    </row>
    <row r="854" spans="5:6" ht="12.75" x14ac:dyDescent="0.2">
      <c r="E854" s="1"/>
      <c r="F854" s="1"/>
    </row>
    <row r="855" spans="5:6" ht="12.75" x14ac:dyDescent="0.2">
      <c r="E855" s="1"/>
      <c r="F855" s="1"/>
    </row>
    <row r="856" spans="5:6" ht="12.75" x14ac:dyDescent="0.2">
      <c r="E856" s="1"/>
      <c r="F856" s="1"/>
    </row>
    <row r="857" spans="5:6" ht="12.75" x14ac:dyDescent="0.2">
      <c r="E857" s="1"/>
      <c r="F857" s="1"/>
    </row>
    <row r="858" spans="5:6" ht="12.75" x14ac:dyDescent="0.2">
      <c r="E858" s="1"/>
      <c r="F858" s="1"/>
    </row>
    <row r="859" spans="5:6" ht="12.75" x14ac:dyDescent="0.2">
      <c r="E859" s="1"/>
      <c r="F859" s="1"/>
    </row>
    <row r="860" spans="5:6" ht="12.75" x14ac:dyDescent="0.2">
      <c r="E860" s="1"/>
      <c r="F860" s="1"/>
    </row>
    <row r="861" spans="5:6" ht="12.75" x14ac:dyDescent="0.2">
      <c r="E861" s="1"/>
      <c r="F861" s="1"/>
    </row>
    <row r="862" spans="5:6" ht="12.75" x14ac:dyDescent="0.2">
      <c r="E862" s="1"/>
      <c r="F862" s="1"/>
    </row>
    <row r="863" spans="5:6" ht="12.75" x14ac:dyDescent="0.2">
      <c r="E863" s="1"/>
      <c r="F863" s="1"/>
    </row>
    <row r="864" spans="5:6" ht="12.75" x14ac:dyDescent="0.2">
      <c r="E864" s="1"/>
      <c r="F864" s="1"/>
    </row>
    <row r="865" spans="5:6" ht="12.75" x14ac:dyDescent="0.2">
      <c r="E865" s="1"/>
      <c r="F865" s="1"/>
    </row>
    <row r="866" spans="5:6" ht="12.75" x14ac:dyDescent="0.2">
      <c r="E866" s="1"/>
      <c r="F866" s="1"/>
    </row>
    <row r="867" spans="5:6" ht="12.75" x14ac:dyDescent="0.2">
      <c r="E867" s="1"/>
      <c r="F867" s="1"/>
    </row>
    <row r="868" spans="5:6" ht="12.75" x14ac:dyDescent="0.2">
      <c r="E868" s="1"/>
      <c r="F868" s="1"/>
    </row>
    <row r="869" spans="5:6" ht="12.75" x14ac:dyDescent="0.2">
      <c r="E869" s="1"/>
      <c r="F869" s="1"/>
    </row>
    <row r="870" spans="5:6" ht="12.75" x14ac:dyDescent="0.2">
      <c r="E870" s="1"/>
      <c r="F870" s="1"/>
    </row>
    <row r="871" spans="5:6" ht="12.75" x14ac:dyDescent="0.2">
      <c r="E871" s="1"/>
      <c r="F871" s="1"/>
    </row>
    <row r="872" spans="5:6" ht="12.75" x14ac:dyDescent="0.2">
      <c r="E872" s="1"/>
      <c r="F872" s="1"/>
    </row>
    <row r="873" spans="5:6" ht="12.75" x14ac:dyDescent="0.2">
      <c r="E873" s="1"/>
      <c r="F873" s="1"/>
    </row>
    <row r="874" spans="5:6" ht="12.75" x14ac:dyDescent="0.2">
      <c r="E874" s="1"/>
      <c r="F874" s="1"/>
    </row>
    <row r="875" spans="5:6" ht="12.75" x14ac:dyDescent="0.2">
      <c r="E875" s="1"/>
      <c r="F875" s="1"/>
    </row>
    <row r="876" spans="5:6" ht="12.75" x14ac:dyDescent="0.2">
      <c r="E876" s="1"/>
      <c r="F876" s="1"/>
    </row>
    <row r="877" spans="5:6" ht="12.75" x14ac:dyDescent="0.2">
      <c r="E877" s="1"/>
      <c r="F877" s="1"/>
    </row>
    <row r="878" spans="5:6" ht="12.75" x14ac:dyDescent="0.2">
      <c r="E878" s="1"/>
      <c r="F878" s="1"/>
    </row>
    <row r="879" spans="5:6" ht="12.75" x14ac:dyDescent="0.2">
      <c r="E879" s="1"/>
      <c r="F879" s="1"/>
    </row>
    <row r="880" spans="5:6" ht="12.75" x14ac:dyDescent="0.2">
      <c r="E880" s="1"/>
      <c r="F880" s="1"/>
    </row>
    <row r="881" spans="5:6" ht="12.75" x14ac:dyDescent="0.2">
      <c r="E881" s="1"/>
      <c r="F881" s="1"/>
    </row>
    <row r="882" spans="5:6" ht="12.75" x14ac:dyDescent="0.2">
      <c r="E882" s="1"/>
      <c r="F882" s="1"/>
    </row>
    <row r="883" spans="5:6" ht="12.75" x14ac:dyDescent="0.2">
      <c r="E883" s="1"/>
      <c r="F883" s="1"/>
    </row>
    <row r="884" spans="5:6" ht="12.75" x14ac:dyDescent="0.2">
      <c r="E884" s="1"/>
      <c r="F884" s="1"/>
    </row>
    <row r="885" spans="5:6" ht="12.75" x14ac:dyDescent="0.2">
      <c r="E885" s="1"/>
      <c r="F885" s="1"/>
    </row>
    <row r="886" spans="5:6" ht="12.75" x14ac:dyDescent="0.2">
      <c r="E886" s="1"/>
      <c r="F886" s="1"/>
    </row>
    <row r="887" spans="5:6" ht="12.75" x14ac:dyDescent="0.2">
      <c r="E887" s="1"/>
      <c r="F887" s="1"/>
    </row>
    <row r="888" spans="5:6" ht="12.75" x14ac:dyDescent="0.2">
      <c r="E888" s="1"/>
      <c r="F888" s="1"/>
    </row>
    <row r="889" spans="5:6" ht="12.75" x14ac:dyDescent="0.2">
      <c r="E889" s="1"/>
      <c r="F889" s="1"/>
    </row>
    <row r="890" spans="5:6" ht="12.75" x14ac:dyDescent="0.2">
      <c r="E890" s="1"/>
      <c r="F890" s="1"/>
    </row>
    <row r="891" spans="5:6" ht="12.75" x14ac:dyDescent="0.2">
      <c r="E891" s="1"/>
      <c r="F891" s="1"/>
    </row>
    <row r="892" spans="5:6" ht="12.75" x14ac:dyDescent="0.2">
      <c r="E892" s="1"/>
      <c r="F892" s="1"/>
    </row>
    <row r="893" spans="5:6" ht="12.75" x14ac:dyDescent="0.2">
      <c r="E893" s="1"/>
      <c r="F893" s="1"/>
    </row>
    <row r="894" spans="5:6" ht="12.75" x14ac:dyDescent="0.2">
      <c r="E894" s="1"/>
      <c r="F894" s="1"/>
    </row>
    <row r="895" spans="5:6" ht="12.75" x14ac:dyDescent="0.2">
      <c r="E895" s="1"/>
      <c r="F895" s="1"/>
    </row>
    <row r="896" spans="5:6" ht="12.75" x14ac:dyDescent="0.2">
      <c r="E896" s="1"/>
      <c r="F896" s="1"/>
    </row>
    <row r="897" spans="5:6" ht="12.75" x14ac:dyDescent="0.2">
      <c r="E897" s="1"/>
      <c r="F897" s="1"/>
    </row>
    <row r="898" spans="5:6" ht="12.75" x14ac:dyDescent="0.2">
      <c r="E898" s="1"/>
      <c r="F898" s="1"/>
    </row>
    <row r="899" spans="5:6" ht="12.75" x14ac:dyDescent="0.2">
      <c r="E899" s="1"/>
      <c r="F899" s="1"/>
    </row>
    <row r="900" spans="5:6" ht="12.75" x14ac:dyDescent="0.2">
      <c r="E900" s="1"/>
      <c r="F900" s="1"/>
    </row>
    <row r="901" spans="5:6" ht="12.75" x14ac:dyDescent="0.2">
      <c r="E901" s="1"/>
      <c r="F901" s="1"/>
    </row>
    <row r="902" spans="5:6" ht="12.75" x14ac:dyDescent="0.2">
      <c r="E902" s="1"/>
      <c r="F902" s="1"/>
    </row>
    <row r="903" spans="5:6" ht="12.75" x14ac:dyDescent="0.2">
      <c r="E903" s="1"/>
      <c r="F903" s="1"/>
    </row>
    <row r="904" spans="5:6" ht="12.75" x14ac:dyDescent="0.2">
      <c r="E904" s="1"/>
      <c r="F904" s="1"/>
    </row>
    <row r="905" spans="5:6" ht="12.75" x14ac:dyDescent="0.2">
      <c r="E905" s="1"/>
      <c r="F905" s="1"/>
    </row>
    <row r="906" spans="5:6" ht="12.75" x14ac:dyDescent="0.2">
      <c r="E906" s="1"/>
      <c r="F906" s="1"/>
    </row>
    <row r="907" spans="5:6" ht="12.75" x14ac:dyDescent="0.2">
      <c r="E907" s="1"/>
      <c r="F907" s="1"/>
    </row>
    <row r="908" spans="5:6" ht="12.75" x14ac:dyDescent="0.2">
      <c r="E908" s="1"/>
      <c r="F908" s="1"/>
    </row>
    <row r="909" spans="5:6" ht="12.75" x14ac:dyDescent="0.2">
      <c r="E909" s="1"/>
      <c r="F909" s="1"/>
    </row>
    <row r="910" spans="5:6" ht="12.75" x14ac:dyDescent="0.2">
      <c r="E910" s="1"/>
      <c r="F910" s="1"/>
    </row>
    <row r="911" spans="5:6" ht="12.75" x14ac:dyDescent="0.2">
      <c r="E911" s="1"/>
      <c r="F911" s="1"/>
    </row>
    <row r="912" spans="5:6" ht="12.75" x14ac:dyDescent="0.2">
      <c r="E912" s="1"/>
      <c r="F912" s="1"/>
    </row>
    <row r="913" spans="5:6" ht="12.75" x14ac:dyDescent="0.2">
      <c r="E913" s="1"/>
      <c r="F913" s="1"/>
    </row>
    <row r="914" spans="5:6" ht="12.75" x14ac:dyDescent="0.2">
      <c r="E914" s="1"/>
      <c r="F914" s="1"/>
    </row>
    <row r="915" spans="5:6" ht="12.75" x14ac:dyDescent="0.2">
      <c r="E915" s="1"/>
      <c r="F915" s="1"/>
    </row>
    <row r="916" spans="5:6" ht="12.75" x14ac:dyDescent="0.2">
      <c r="E916" s="1"/>
      <c r="F916" s="1"/>
    </row>
    <row r="917" spans="5:6" ht="12.75" x14ac:dyDescent="0.2">
      <c r="E917" s="1"/>
      <c r="F917" s="1"/>
    </row>
    <row r="918" spans="5:6" ht="12.75" x14ac:dyDescent="0.2">
      <c r="E918" s="1"/>
      <c r="F918" s="1"/>
    </row>
    <row r="919" spans="5:6" ht="12.75" x14ac:dyDescent="0.2">
      <c r="E919" s="1"/>
      <c r="F919" s="1"/>
    </row>
    <row r="920" spans="5:6" ht="12.75" x14ac:dyDescent="0.2">
      <c r="E920" s="1"/>
      <c r="F920" s="1"/>
    </row>
    <row r="921" spans="5:6" ht="12.75" x14ac:dyDescent="0.2">
      <c r="E921" s="1"/>
      <c r="F921" s="1"/>
    </row>
    <row r="922" spans="5:6" ht="12.75" x14ac:dyDescent="0.2">
      <c r="E922" s="1"/>
      <c r="F922" s="1"/>
    </row>
    <row r="923" spans="5:6" ht="12.75" x14ac:dyDescent="0.2">
      <c r="E923" s="1"/>
      <c r="F923" s="1"/>
    </row>
    <row r="924" spans="5:6" ht="12.75" x14ac:dyDescent="0.2">
      <c r="E924" s="1"/>
      <c r="F924" s="1"/>
    </row>
    <row r="925" spans="5:6" ht="12.75" x14ac:dyDescent="0.2">
      <c r="E925" s="1"/>
      <c r="F925" s="1"/>
    </row>
    <row r="926" spans="5:6" ht="12.75" x14ac:dyDescent="0.2">
      <c r="E926" s="1"/>
      <c r="F926" s="1"/>
    </row>
    <row r="927" spans="5:6" ht="12.75" x14ac:dyDescent="0.2">
      <c r="E927" s="1"/>
      <c r="F927" s="1"/>
    </row>
    <row r="928" spans="5:6" ht="12.75" x14ac:dyDescent="0.2">
      <c r="E928" s="1"/>
      <c r="F928" s="1"/>
    </row>
    <row r="929" spans="5:6" ht="12.75" x14ac:dyDescent="0.2">
      <c r="E929" s="1"/>
      <c r="F929" s="1"/>
    </row>
    <row r="930" spans="5:6" ht="12.75" x14ac:dyDescent="0.2">
      <c r="E930" s="1"/>
      <c r="F930" s="1"/>
    </row>
    <row r="931" spans="5:6" ht="12.75" x14ac:dyDescent="0.2">
      <c r="E931" s="1"/>
      <c r="F931" s="1"/>
    </row>
    <row r="932" spans="5:6" ht="12.75" x14ac:dyDescent="0.2">
      <c r="E932" s="1"/>
      <c r="F932" s="1"/>
    </row>
    <row r="933" spans="5:6" ht="12.75" x14ac:dyDescent="0.2">
      <c r="E933" s="1"/>
      <c r="F933" s="1"/>
    </row>
    <row r="934" spans="5:6" ht="12.75" x14ac:dyDescent="0.2">
      <c r="E934" s="1"/>
      <c r="F934" s="1"/>
    </row>
    <row r="935" spans="5:6" ht="12.75" x14ac:dyDescent="0.2">
      <c r="E935" s="1"/>
      <c r="F935" s="1"/>
    </row>
    <row r="936" spans="5:6" ht="12.75" x14ac:dyDescent="0.2">
      <c r="E936" s="1"/>
      <c r="F936" s="1"/>
    </row>
    <row r="937" spans="5:6" ht="12.75" x14ac:dyDescent="0.2">
      <c r="E937" s="1"/>
      <c r="F937" s="1"/>
    </row>
    <row r="938" spans="5:6" ht="12.75" x14ac:dyDescent="0.2">
      <c r="E938" s="1"/>
      <c r="F938" s="1"/>
    </row>
    <row r="939" spans="5:6" ht="12.75" x14ac:dyDescent="0.2">
      <c r="E939" s="1"/>
      <c r="F939" s="1"/>
    </row>
    <row r="940" spans="5:6" ht="12.75" x14ac:dyDescent="0.2">
      <c r="E940" s="1"/>
      <c r="F940" s="1"/>
    </row>
    <row r="941" spans="5:6" ht="12.75" x14ac:dyDescent="0.2">
      <c r="E941" s="1"/>
      <c r="F941" s="1"/>
    </row>
    <row r="942" spans="5:6" ht="12.75" x14ac:dyDescent="0.2">
      <c r="E942" s="1"/>
      <c r="F942" s="1"/>
    </row>
    <row r="943" spans="5:6" ht="12.75" x14ac:dyDescent="0.2">
      <c r="E943" s="1"/>
      <c r="F943" s="1"/>
    </row>
    <row r="944" spans="5:6" ht="12.75" x14ac:dyDescent="0.2">
      <c r="E944" s="1"/>
      <c r="F944" s="1"/>
    </row>
    <row r="945" spans="5:6" ht="12.75" x14ac:dyDescent="0.2">
      <c r="E945" s="1"/>
      <c r="F945" s="1"/>
    </row>
    <row r="946" spans="5:6" ht="12.75" x14ac:dyDescent="0.2">
      <c r="E946" s="1"/>
      <c r="F946" s="1"/>
    </row>
    <row r="947" spans="5:6" ht="12.75" x14ac:dyDescent="0.2">
      <c r="E947" s="1"/>
      <c r="F947" s="1"/>
    </row>
    <row r="948" spans="5:6" ht="12.75" x14ac:dyDescent="0.2">
      <c r="E948" s="1"/>
      <c r="F948" s="1"/>
    </row>
    <row r="949" spans="5:6" ht="12.75" x14ac:dyDescent="0.2">
      <c r="E949" s="1"/>
      <c r="F949" s="1"/>
    </row>
    <row r="950" spans="5:6" ht="12.75" x14ac:dyDescent="0.2">
      <c r="E950" s="1"/>
      <c r="F950" s="1"/>
    </row>
    <row r="951" spans="5:6" ht="12.75" x14ac:dyDescent="0.2">
      <c r="E951" s="1"/>
      <c r="F951" s="1"/>
    </row>
    <row r="952" spans="5:6" ht="12.75" x14ac:dyDescent="0.2">
      <c r="E952" s="1"/>
      <c r="F952" s="1"/>
    </row>
    <row r="953" spans="5:6" ht="12.75" x14ac:dyDescent="0.2">
      <c r="E953" s="1"/>
      <c r="F953" s="1"/>
    </row>
    <row r="954" spans="5:6" ht="12.75" x14ac:dyDescent="0.2">
      <c r="E954" s="1"/>
      <c r="F954" s="1"/>
    </row>
    <row r="955" spans="5:6" ht="12.75" x14ac:dyDescent="0.2">
      <c r="E955" s="1"/>
      <c r="F955" s="1"/>
    </row>
    <row r="956" spans="5:6" ht="12.75" x14ac:dyDescent="0.2">
      <c r="E956" s="1"/>
      <c r="F956" s="1"/>
    </row>
    <row r="957" spans="5:6" ht="12.75" x14ac:dyDescent="0.2">
      <c r="E957" s="1"/>
      <c r="F957" s="1"/>
    </row>
    <row r="958" spans="5:6" ht="12.75" x14ac:dyDescent="0.2">
      <c r="E958" s="1"/>
      <c r="F958" s="1"/>
    </row>
    <row r="959" spans="5:6" ht="12.75" x14ac:dyDescent="0.2">
      <c r="E959" s="1"/>
      <c r="F959" s="1"/>
    </row>
    <row r="960" spans="5:6" ht="12.75" x14ac:dyDescent="0.2">
      <c r="E960" s="1"/>
      <c r="F960" s="1"/>
    </row>
    <row r="961" spans="5:6" ht="12.75" x14ac:dyDescent="0.2">
      <c r="E961" s="1"/>
      <c r="F961" s="1"/>
    </row>
    <row r="962" spans="5:6" ht="12.75" x14ac:dyDescent="0.2">
      <c r="E962" s="1"/>
      <c r="F962" s="1"/>
    </row>
    <row r="963" spans="5:6" ht="12.75" x14ac:dyDescent="0.2">
      <c r="E963" s="1"/>
      <c r="F963" s="1"/>
    </row>
    <row r="964" spans="5:6" ht="12.75" x14ac:dyDescent="0.2">
      <c r="E964" s="1"/>
      <c r="F964" s="1"/>
    </row>
    <row r="965" spans="5:6" ht="12.75" x14ac:dyDescent="0.2">
      <c r="E965" s="1"/>
      <c r="F965" s="1"/>
    </row>
    <row r="966" spans="5:6" ht="12.75" x14ac:dyDescent="0.2">
      <c r="E966" s="1"/>
      <c r="F966" s="1"/>
    </row>
    <row r="967" spans="5:6" ht="12.75" x14ac:dyDescent="0.2">
      <c r="E967" s="1"/>
      <c r="F967" s="1"/>
    </row>
    <row r="968" spans="5:6" ht="12.75" x14ac:dyDescent="0.2">
      <c r="E968" s="1"/>
      <c r="F968" s="1"/>
    </row>
    <row r="969" spans="5:6" ht="12.75" x14ac:dyDescent="0.2">
      <c r="E969" s="1"/>
      <c r="F969" s="1"/>
    </row>
    <row r="970" spans="5:6" ht="12.75" x14ac:dyDescent="0.2">
      <c r="E970" s="1"/>
      <c r="F970" s="1"/>
    </row>
    <row r="971" spans="5:6" ht="12.75" x14ac:dyDescent="0.2">
      <c r="E971" s="1"/>
      <c r="F971" s="1"/>
    </row>
    <row r="972" spans="5:6" ht="12.75" x14ac:dyDescent="0.2">
      <c r="E972" s="1"/>
      <c r="F972" s="1"/>
    </row>
    <row r="973" spans="5:6" ht="12.75" x14ac:dyDescent="0.2">
      <c r="E973" s="1"/>
      <c r="F973" s="1"/>
    </row>
    <row r="974" spans="5:6" ht="12.75" x14ac:dyDescent="0.2">
      <c r="E974" s="1"/>
      <c r="F974" s="1"/>
    </row>
    <row r="975" spans="5:6" ht="12.75" x14ac:dyDescent="0.2">
      <c r="E975" s="1"/>
      <c r="F975" s="1"/>
    </row>
    <row r="976" spans="5:6" ht="12.75" x14ac:dyDescent="0.2">
      <c r="E976" s="1"/>
      <c r="F976" s="1"/>
    </row>
    <row r="977" spans="5:6" ht="12.75" x14ac:dyDescent="0.2">
      <c r="E977" s="1"/>
      <c r="F977" s="1"/>
    </row>
    <row r="978" spans="5:6" ht="12.75" x14ac:dyDescent="0.2">
      <c r="E978" s="1"/>
      <c r="F978" s="1"/>
    </row>
    <row r="979" spans="5:6" ht="12.75" x14ac:dyDescent="0.2">
      <c r="E979" s="1"/>
      <c r="F979" s="1"/>
    </row>
    <row r="980" spans="5:6" ht="12.75" x14ac:dyDescent="0.2">
      <c r="E980" s="1"/>
      <c r="F980" s="1"/>
    </row>
    <row r="981" spans="5:6" ht="12.75" x14ac:dyDescent="0.2">
      <c r="E981" s="1"/>
      <c r="F981" s="1"/>
    </row>
    <row r="982" spans="5:6" ht="12.75" x14ac:dyDescent="0.2">
      <c r="E982" s="1"/>
      <c r="F982" s="1"/>
    </row>
    <row r="983" spans="5:6" ht="12.75" x14ac:dyDescent="0.2">
      <c r="E983" s="1"/>
      <c r="F983" s="1"/>
    </row>
    <row r="984" spans="5:6" ht="12.75" x14ac:dyDescent="0.2">
      <c r="E984" s="1"/>
      <c r="F984" s="1"/>
    </row>
    <row r="985" spans="5:6" ht="12.75" x14ac:dyDescent="0.2">
      <c r="E985" s="1"/>
      <c r="F985" s="1"/>
    </row>
    <row r="986" spans="5:6" ht="12.75" x14ac:dyDescent="0.2">
      <c r="E986" s="1"/>
      <c r="F986" s="1"/>
    </row>
    <row r="987" spans="5:6" ht="12.75" x14ac:dyDescent="0.2">
      <c r="E987" s="1"/>
      <c r="F987" s="1"/>
    </row>
    <row r="988" spans="5:6" ht="12.75" x14ac:dyDescent="0.2">
      <c r="E988" s="1"/>
      <c r="F988" s="1"/>
    </row>
    <row r="989" spans="5:6" ht="12.75" x14ac:dyDescent="0.2">
      <c r="E989" s="1"/>
      <c r="F989" s="1"/>
    </row>
    <row r="990" spans="5:6" ht="12.75" x14ac:dyDescent="0.2">
      <c r="E990" s="1"/>
      <c r="F990" s="1"/>
    </row>
    <row r="991" spans="5:6" ht="12.75" x14ac:dyDescent="0.2">
      <c r="E991" s="1"/>
      <c r="F991" s="1"/>
    </row>
    <row r="992" spans="5:6" ht="12.75" x14ac:dyDescent="0.2">
      <c r="E992" s="1"/>
      <c r="F992" s="1"/>
    </row>
    <row r="993" spans="5:6" ht="12.75" x14ac:dyDescent="0.2">
      <c r="E993" s="1"/>
      <c r="F993" s="1"/>
    </row>
    <row r="994" spans="5:6" ht="12.75" x14ac:dyDescent="0.2">
      <c r="E994" s="1"/>
      <c r="F994" s="1"/>
    </row>
    <row r="995" spans="5:6" ht="12.75" x14ac:dyDescent="0.2">
      <c r="E995" s="1"/>
      <c r="F995" s="1"/>
    </row>
    <row r="996" spans="5:6" ht="12.75" x14ac:dyDescent="0.2">
      <c r="E996" s="1"/>
      <c r="F996" s="1"/>
    </row>
    <row r="997" spans="5:6" ht="12.75" x14ac:dyDescent="0.2">
      <c r="E997" s="1"/>
      <c r="F997" s="1"/>
    </row>
    <row r="998" spans="5:6" ht="12.75" x14ac:dyDescent="0.2">
      <c r="E998" s="1"/>
      <c r="F998" s="1"/>
    </row>
    <row r="999" spans="5:6" ht="12.75" x14ac:dyDescent="0.2">
      <c r="E999" s="1"/>
      <c r="F999" s="1"/>
    </row>
    <row r="1000" spans="5:6" ht="12.75" x14ac:dyDescent="0.2">
      <c r="E1000" s="1"/>
      <c r="F1000" s="1"/>
    </row>
    <row r="1001" spans="5:6" ht="12.75" x14ac:dyDescent="0.2">
      <c r="E1001" s="1"/>
      <c r="F1001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Preprocessed Data</vt:lpstr>
      <vt:lpstr>Group1</vt:lpstr>
      <vt:lpstr>Group2</vt:lpstr>
      <vt:lpstr>Group3</vt:lpstr>
      <vt:lpstr>Group4</vt:lpstr>
      <vt:lpstr>Group6</vt:lpstr>
      <vt:lpstr>Group7</vt:lpstr>
      <vt:lpstr>Group8</vt:lpstr>
      <vt:lpstr>Group13</vt:lpstr>
      <vt:lpstr>Group14</vt:lpstr>
      <vt:lpstr>Group15</vt:lpstr>
      <vt:lpstr>Group16</vt:lpstr>
      <vt:lpstr>Group17</vt:lpstr>
      <vt:lpstr>Group18</vt:lpstr>
      <vt:lpstr>Group19</vt:lpstr>
      <vt:lpstr>Group1A</vt:lpstr>
      <vt:lpstr>Group21</vt:lpstr>
      <vt:lpstr>Group22</vt:lpstr>
      <vt:lpstr>Group23</vt:lpstr>
      <vt:lpstr>Group24</vt:lpstr>
      <vt:lpstr>Group25</vt:lpstr>
      <vt:lpstr>Group26</vt:lpstr>
      <vt:lpstr>Group27</vt:lpstr>
      <vt:lpstr>Group28</vt:lpstr>
      <vt:lpstr>Group29</vt:lpstr>
      <vt:lpstr>Group31</vt:lpstr>
      <vt:lpstr>Group32</vt:lpstr>
      <vt:lpstr>Group34</vt:lpstr>
      <vt:lpstr>Group35</vt:lpstr>
      <vt:lpstr>Group36</vt:lpstr>
      <vt:lpstr>Group37</vt:lpstr>
      <vt:lpstr>Group38</vt:lpstr>
      <vt:lpstr>Group39</vt:lpstr>
      <vt:lpstr>Group3A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Castillo</dc:creator>
  <cp:lastModifiedBy>Luis Castillo</cp:lastModifiedBy>
  <cp:lastPrinted>2016-11-10T08:00:30Z</cp:lastPrinted>
  <dcterms:created xsi:type="dcterms:W3CDTF">2016-10-31T16:48:41Z</dcterms:created>
  <dcterms:modified xsi:type="dcterms:W3CDTF">2017-07-03T06:42:20Z</dcterms:modified>
</cp:coreProperties>
</file>